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940" windowHeight="6345" tabRatio="599" firstSheet="13" activeTab="16"/>
  </bookViews>
  <sheets>
    <sheet name="BCDKT" sheetId="1" r:id="rId1"/>
    <sheet name="KQKD-Q1" sheetId="2" r:id="rId2"/>
    <sheet name="TTNS-Q1" sheetId="3" r:id="rId3"/>
    <sheet name="LCTT-Q1 " sheetId="4" r:id="rId4"/>
    <sheet name="TMBCTC-1" sheetId="5" r:id="rId5"/>
    <sheet name="TMBCTC-2" sheetId="6" r:id="rId6"/>
    <sheet name="TMBCTC-3" sheetId="7" r:id="rId7"/>
    <sheet name="TMBCTC-4" sheetId="8" r:id="rId8"/>
    <sheet name="TMBCTC-5" sheetId="9" r:id="rId9"/>
    <sheet name="TMBCTC-6" sheetId="10" r:id="rId10"/>
    <sheet name="TMBCTC-7" sheetId="11" r:id="rId11"/>
    <sheet name="TMBCTC-8" sheetId="12" r:id="rId12"/>
    <sheet name="TMBCTC-9" sheetId="13" r:id="rId13"/>
    <sheet name="TMBCTC-10" sheetId="14" r:id="rId14"/>
    <sheet name="TMBCTC-11" sheetId="15" r:id="rId15"/>
    <sheet name="TMBCTC-12" sheetId="16" r:id="rId16"/>
    <sheet name="TMBCTC-13" sheetId="17" r:id="rId17"/>
  </sheets>
  <definedNames>
    <definedName name="BCDSPS">#REF!</definedName>
  </definedNames>
  <calcPr fullCalcOnLoad="1"/>
</workbook>
</file>

<file path=xl/comments17.xml><?xml version="1.0" encoding="utf-8"?>
<comments xmlns="http://schemas.openxmlformats.org/spreadsheetml/2006/main">
  <authors>
    <author>HuynhGia</author>
  </authors>
  <commentList>
    <comment ref="A29" authorId="0">
      <text>
        <r>
          <rPr>
            <b/>
            <sz val="8"/>
            <rFont val="Tahoma"/>
            <family val="0"/>
          </rPr>
          <t>HuynhGia:</t>
        </r>
        <r>
          <rPr>
            <sz val="8"/>
            <rFont val="Tahoma"/>
            <family val="0"/>
          </rPr>
          <t xml:space="preserve">
</t>
        </r>
      </text>
    </comment>
  </commentList>
</comments>
</file>

<file path=xl/sharedStrings.xml><?xml version="1.0" encoding="utf-8"?>
<sst xmlns="http://schemas.openxmlformats.org/spreadsheetml/2006/main" count="1208" uniqueCount="819">
  <si>
    <t xml:space="preserve"> - Các khoản mục thuế thể hiện trên Báo cáo Kết quả hoạt động kinh doanh là tổng số thuế dự kiến phải nộp cho niên độ báo cáo. Theo quy định số thuế sẽ được cơ quan thuế quyết toán. Các khoản chênh lệch theo số quyết toán  sẽ được điều chỉnh ngay khi có kết quả quyết toán thuế.</t>
  </si>
  <si>
    <t>KHOẢN MỤC</t>
  </si>
  <si>
    <t xml:space="preserve">Năm nay </t>
  </si>
  <si>
    <t xml:space="preserve">Năm trước </t>
  </si>
  <si>
    <t>Tiền thu từ bán hàng, cung cấp dịch vụ và doanh thu khác</t>
  </si>
  <si>
    <t xml:space="preserve">Tiền chi trả cho người cung cấp hàng hóa và dịch vụ </t>
  </si>
  <si>
    <t>Tiền chi trả cho người lao động</t>
  </si>
  <si>
    <t xml:space="preserve">Tiền chi trả lãi vay </t>
  </si>
  <si>
    <t>Tiền chi nộp thuế thu nhập doanh nghiệp</t>
  </si>
  <si>
    <t>Tiền thu  khác từ hoạt động kinh doanh</t>
  </si>
  <si>
    <t>Lập ngày  21   tháng  04  năm  2010</t>
  </si>
  <si>
    <t>Lập ngày  21   tháng   04  năm  2010</t>
  </si>
  <si>
    <t>Nguyên giá TSCĐ cuối kỳ đã khấu hao hết nhưng vẫn còn sử dụng :</t>
  </si>
  <si>
    <t>đồng</t>
  </si>
  <si>
    <t>Chi phí xây dựng cơ bản dở dang :</t>
  </si>
  <si>
    <t xml:space="preserve"> - Tổng số chi phí XDCB dở dang :</t>
  </si>
  <si>
    <t>Trong đó :</t>
  </si>
  <si>
    <t>Tăng, giảm bất động sản đầu tư :</t>
  </si>
  <si>
    <t xml:space="preserve">Số đầu năm </t>
  </si>
  <si>
    <t xml:space="preserve">Nguyên giá BĐS đầu tư </t>
  </si>
  <si>
    <t xml:space="preserve">   10. Lợi nhuận sau thuế chưa phân phối</t>
  </si>
  <si>
    <t xml:space="preserve">Giá trị còn lại của BĐS đầu tư </t>
  </si>
  <si>
    <t xml:space="preserve">Chi phí trả trước dài hạn </t>
  </si>
  <si>
    <t>Thuế GTGT còn được khấu trừ :</t>
  </si>
  <si>
    <t>Khu pha lóc chợ thịt :</t>
  </si>
  <si>
    <t>Chi phí sửa chữa chợ rau :</t>
  </si>
  <si>
    <t>Chi phí  khác :</t>
  </si>
  <si>
    <t xml:space="preserve">Chi phí trả trước về thuê mặt bằng </t>
  </si>
  <si>
    <t xml:space="preserve">Vay và nợ ngắn hạn </t>
  </si>
  <si>
    <t xml:space="preserve">Vay ngắn hạn </t>
  </si>
  <si>
    <t xml:space="preserve">Nợ dài hạn đến hạn trả </t>
  </si>
  <si>
    <t>Thuế và các khoản phải nộp nhà nước</t>
  </si>
  <si>
    <t xml:space="preserve">Thuế giá trị gia tăng </t>
  </si>
  <si>
    <t xml:space="preserve">Thuế tiêu thụ đặc biệt </t>
  </si>
  <si>
    <t>Thuế thu nhập doanh nghiệp</t>
  </si>
  <si>
    <t xml:space="preserve">Thuế thu nhập cá nhân </t>
  </si>
  <si>
    <t xml:space="preserve">Các khoản phí, lệ phí và các khoản phải nộp khác </t>
  </si>
  <si>
    <t xml:space="preserve">Chi phí phải trả </t>
  </si>
  <si>
    <t>Các khoản phải trả, phải nộp ngắn hạn khác :</t>
  </si>
  <si>
    <t>Kinh phí công đoàn :</t>
  </si>
  <si>
    <t>Bảo hiểm xã hội :</t>
  </si>
  <si>
    <t xml:space="preserve">Nhận ký quỹ, ký cược ngắn hạn </t>
  </si>
  <si>
    <t>Doanh thu nhận trước  :</t>
  </si>
  <si>
    <t>Nhận ký quỹ, ký cược dài hạn :</t>
  </si>
  <si>
    <t>Vay và nợ dài hạn :</t>
  </si>
  <si>
    <t>Vay dài hạn :</t>
  </si>
  <si>
    <t>Vay Quỹ Đầu tư Phát triển Đô thị TP.HCM :</t>
  </si>
  <si>
    <t>Nợ dài hạn :</t>
  </si>
  <si>
    <t>Giá trị trái phiếu có thể chuyển đổi :</t>
  </si>
  <si>
    <t>Thời hạn thanh toán trái phiếu :</t>
  </si>
  <si>
    <t>Vốn chủ sở hữu :</t>
  </si>
  <si>
    <t>Bảng đối chiếu biến động của vốn chủ sở hữu :</t>
  </si>
  <si>
    <t>Vốn đầu tư 
của chủ sở hữu</t>
  </si>
  <si>
    <t>Thặng dư 
vốn cổ phần</t>
  </si>
  <si>
    <t>Quỹ Đầu tư 
phát triển</t>
  </si>
  <si>
    <t>Quỹ dự phòng 
tài chính</t>
  </si>
  <si>
    <t>Lợi nhuận 
chưa phân phối</t>
  </si>
  <si>
    <t>Nguồn kinh phí 
sự nghiệp</t>
  </si>
  <si>
    <t xml:space="preserve">Cộng </t>
  </si>
  <si>
    <t xml:space="preserve"> - Giảm vốn trong kỳ năm trước</t>
  </si>
  <si>
    <t xml:space="preserve"> - Giảm khác </t>
  </si>
  <si>
    <t>Số dư đầu năm nay</t>
  </si>
  <si>
    <t xml:space="preserve"> - Lỗ trong năm nay </t>
  </si>
  <si>
    <t xml:space="preserve"> - Giảm khác (chi cổ tức )</t>
  </si>
  <si>
    <t>Vốn chủ sở hữu</t>
  </si>
  <si>
    <t>Chi tiết vốn đầu tư của chủ sở hữu :</t>
  </si>
  <si>
    <t>Vốn góp của nhà nước</t>
  </si>
  <si>
    <t>Tại ngày 31 tháng 03 năm 2010</t>
  </si>
  <si>
    <t>QUÝ I  NĂM  2010</t>
  </si>
  <si>
    <t>Quý I - Năm 2009</t>
  </si>
  <si>
    <t>Quý I - Năm 2010</t>
  </si>
  <si>
    <t xml:space="preserve"> - Chi phí thuế thuế thu nhập doanh nghiệp hoãn lại được xác định trên cơ sở số chênh lệch tạm thời được khấu trừ, số chênh lệch tạm thời chịu thuế và thuế suất thuế thu nhập doanh nghiệp. </t>
  </si>
  <si>
    <t xml:space="preserve"> - Chi phí thuế thu nhập doanh nghiệp hiện hành và chi phí Thuế thu nhập doanh nghiệp hoãn lại không bù trừ.</t>
  </si>
  <si>
    <t xml:space="preserve"> - Chi phí thuế thu nhập doanh nghiệp hiện hành được xác định trên cơ sở thu nhập chịu thuế và thuế suất thuế Thu nhập doanh nghiệp trong năm hiện hành. </t>
  </si>
  <si>
    <t xml:space="preserve">Số cuối kỳ </t>
  </si>
  <si>
    <t>Số cuối kỳ</t>
  </si>
  <si>
    <t>Vốn góp của các đối tượng khác</t>
  </si>
  <si>
    <t>Giá trị trái phiếu đã chuyển thành cổ phiếu trong năm :</t>
  </si>
  <si>
    <t>Số lượng cổ phiếu quỹ :</t>
  </si>
  <si>
    <t>Các giao dịch về vốn với các chủ sở hữu và phân phối cổ tức, chia lợi nhuận :</t>
  </si>
  <si>
    <t>Vốn đầu tư của chủ sở hữu</t>
  </si>
  <si>
    <t>Vốn góp đầu năm</t>
  </si>
  <si>
    <t>Vốn góp tăng trong năm</t>
  </si>
  <si>
    <t>Vốn góp giảm trong năm</t>
  </si>
  <si>
    <t>Vốn góp cuối năm</t>
  </si>
  <si>
    <t>Cổ tức, lợi nhuận đã chia</t>
  </si>
  <si>
    <t xml:space="preserve">Cổ tức </t>
  </si>
  <si>
    <t>Cổ tức đã công bố sau ngày kết thúc kỳ kế toán năm :</t>
  </si>
  <si>
    <t xml:space="preserve">Cổ tức đã công bố trên cổ phiếu phổ thông : </t>
  </si>
  <si>
    <t xml:space="preserve">Cổ tức đã công bố trên cổ phiếu ưu đãi : </t>
  </si>
  <si>
    <t xml:space="preserve">Cổ tức của cổ phiếu ưu đãi lũy kế chưa được ghi nhận : </t>
  </si>
  <si>
    <t>đ-</t>
  </si>
  <si>
    <t>Cổ phiếu</t>
  </si>
  <si>
    <t>Số lượng cổ phiếu đăng ký phát hành</t>
  </si>
  <si>
    <t>Số lượng cổ phiếu đã bán ra công chúng</t>
  </si>
  <si>
    <t xml:space="preserve">Cổ phiếu phổ thông </t>
  </si>
  <si>
    <t>Cổ phiếu ưu đãi</t>
  </si>
  <si>
    <t>Số lượng cổ phiếu được mua lại</t>
  </si>
  <si>
    <t>Số lượng cổ phiếu đang lưu hành</t>
  </si>
  <si>
    <t>* Mệnh giá cổ phiếu</t>
  </si>
  <si>
    <t xml:space="preserve"> 10.000 đ/cổ phiếu  </t>
  </si>
  <si>
    <t>Các quỹ của doanh nghiệp</t>
  </si>
  <si>
    <t xml:space="preserve">Quỹ đầu tư phát triển </t>
  </si>
  <si>
    <t xml:space="preserve">Quỹ dự phòng tài chính </t>
  </si>
  <si>
    <t xml:space="preserve">Nguồn vốn đầu tư XDCB : </t>
  </si>
  <si>
    <t>Mục đích trích lập và sử dụng các quỹ của DN</t>
  </si>
  <si>
    <t xml:space="preserve">Các quỹ trên được sử dụng vào các mục đích theo quy định của chế độ kế toán hiện hành, và theo điều lệ tổ chức và hoạt động của Công ty. </t>
  </si>
  <si>
    <t xml:space="preserve">Thu nhập và chi phí, lãi hoặc lỗ được ghi nhận trực tiếp vào Vốn chủ sở hữu theo quy định của các </t>
  </si>
  <si>
    <t>chuẩn mực kế toán cụ thể :</t>
  </si>
  <si>
    <t>Lãi kỳ phiếu :</t>
  </si>
  <si>
    <t>Nguồn kinh phí :</t>
  </si>
  <si>
    <t>Tài sản thuê ngoài</t>
  </si>
  <si>
    <t>THÔNG TIN BỔ SUNG CHO CÁC KHỎAN MỤC TRÌNH BÀY TRONG BÁO CÁO KẾT QUẢ HỌAT ĐỘNG KINH DOANH</t>
  </si>
  <si>
    <t>Tổng doanh thu bán hàng và cung cấp dịch vụ (Mã số 01)</t>
  </si>
  <si>
    <t xml:space="preserve">Trong đó : </t>
  </si>
  <si>
    <t>Doanh thu bán hàng</t>
  </si>
  <si>
    <t>Xăng dầu, nhớt các loại :</t>
  </si>
  <si>
    <t>Hàng ăn uống :</t>
  </si>
  <si>
    <t xml:space="preserve">Doanh thu bán thành phẩm </t>
  </si>
  <si>
    <t xml:space="preserve">Bán nền dự án Khu Dân cư </t>
  </si>
  <si>
    <t>Doanh thu cung cấp dịch vụ</t>
  </si>
  <si>
    <t>Gia công giết mỗ gia súc :</t>
  </si>
  <si>
    <t>Doanh thu cung cấp dịch vụ khác :</t>
  </si>
  <si>
    <t xml:space="preserve">Doanh thu cho thuê BĐS đầu tư </t>
  </si>
  <si>
    <t xml:space="preserve">Chợ Rau </t>
  </si>
  <si>
    <t xml:space="preserve">Chợ thịt </t>
  </si>
  <si>
    <t>Các khoản giảm trừ doanh thu (Mã số 02)</t>
  </si>
  <si>
    <t>Hàng bán bị trả lại</t>
  </si>
  <si>
    <t>Thuế tiêu thụ đặc biệt</t>
  </si>
  <si>
    <t xml:space="preserve">Doanh thu thuần về bán hàng và cung cấp </t>
  </si>
  <si>
    <t>dịch vụ (Mã số 10)</t>
  </si>
  <si>
    <t xml:space="preserve"> + Doanh thu thuần trao đổi hàng hóa</t>
  </si>
  <si>
    <t xml:space="preserve"> + Doanh thu thuần trao đổi thành phẩm </t>
  </si>
  <si>
    <t xml:space="preserve"> + Doanh thu thuần trao đổi dịch vụ</t>
  </si>
  <si>
    <t>Giá vốn hàng bán (Mã số 11)</t>
  </si>
  <si>
    <t>Giá vốn của hàng hóa đã bán</t>
  </si>
  <si>
    <t>Giá vốn bán nền nhà</t>
  </si>
  <si>
    <t xml:space="preserve">Chi phí kinh doanh BĐS đầu tư </t>
  </si>
  <si>
    <t xml:space="preserve">Hao hụt mất mát hàng tồn kho </t>
  </si>
  <si>
    <t xml:space="preserve">Dự phòng giảm giá hàng tồn kho </t>
  </si>
  <si>
    <t>Lãi tiền gửi, tiền cho vay</t>
  </si>
  <si>
    <t>Lãi bán hàng trả chậm</t>
  </si>
  <si>
    <t>Chi phí tài chính (Mã số 22)</t>
  </si>
  <si>
    <t>Lãi tiền vay</t>
  </si>
  <si>
    <t>Chi phí tài chính khác</t>
  </si>
  <si>
    <t>Chi phí thuế thu nhập DN hiện hành (Mã số 51)</t>
  </si>
  <si>
    <t xml:space="preserve">Chi phí thuế thu nhập doanh nghiệp tính trên thu </t>
  </si>
  <si>
    <t xml:space="preserve">nhập chịu thuế năm hiện hành </t>
  </si>
  <si>
    <t xml:space="preserve"> - Nguyên tắc xác định các khoản tương đương tiền : căn cứ vào các chứng thư có giá trị thuộc quyền sở hữu của Công ty như kỳ phiếu ngân hàng, tín phiếu kho bạc . . . có thời gian thu hồi  hoặc đáo hạn không quá 3 tháng kể từ ngày khóa sổ kế toán lập báo cáo.</t>
  </si>
  <si>
    <t xml:space="preserve">  * Ghi chú : - Cấn trừ thuế GTGT tiền cho thuê ô vựa và thanh lý cho thuê ô vựa quý I/2010 : 35.520.000đ</t>
  </si>
  <si>
    <t xml:space="preserve"> - Chi phí tài chính được ghi nhận trong báo cáo kết quả hoạt động kinh doanh là tổng chi phí tài chính phát sinh trong kỳ, không có bù trừ với doanh thu hoạt động tài chính</t>
  </si>
  <si>
    <t xml:space="preserve"> - Công Ty CP XNK Khánh Hội </t>
  </si>
  <si>
    <t xml:space="preserve"> - Sàn Giao Dịch BĐS Bến Thành </t>
  </si>
  <si>
    <t xml:space="preserve"> - Nguyên tắc và phương pháp chuyển đổi các đồng tiền khác ra đồng tiền sử dụng trong kế toán : được áp dụng theo tỷ giá thực tế tại thời điểm phát sinh nghiệp vụ. Vào cuối kỳ kế toán các số dư tiền mặt, tiền gửi ngân hàng, tiền đang chuyển có gốc ngoại tệ được điều chỉnh lại theo tỷ giá bình quân trên thị trường ngoại tệ liên ngân hàng. </t>
  </si>
  <si>
    <t>Có khả năng thu được lợi ích kinh tế từ giao dịch đó;</t>
  </si>
  <si>
    <t>Xác định được chi phí liên quan đến giao dịch bán hàng và chi phí để hoàn thành giao dịch cung cấp DV;</t>
  </si>
  <si>
    <t>Chi phí sản xuất kinh doanh theo yếu tố</t>
  </si>
  <si>
    <t>Chi phí nhân công :</t>
  </si>
  <si>
    <t>Chi phí khấu hao tài sản cố định :</t>
  </si>
  <si>
    <t>Chi phí dịch vụ mua ngoài :</t>
  </si>
  <si>
    <t>Chi phí khác bằng tiền :</t>
  </si>
  <si>
    <t xml:space="preserve">Thù lao của Hội đồng Quản trị </t>
  </si>
  <si>
    <t xml:space="preserve">Thù lao của Ban Kiểm Soát </t>
  </si>
  <si>
    <t>Chi phí khác :</t>
  </si>
  <si>
    <t>VIII-NHỮNG THÔNG TIN KHÁC</t>
  </si>
  <si>
    <t xml:space="preserve">     TỔNG CỘNG TÀI SẢN  </t>
  </si>
  <si>
    <t xml:space="preserve">TÀI SẢN </t>
  </si>
  <si>
    <t xml:space="preserve">Mã số </t>
  </si>
  <si>
    <t xml:space="preserve">Thuyết minh </t>
  </si>
  <si>
    <t>Những khoản nợ tiềm tàng, khoản cam kết và những thông tin tài chính khác</t>
  </si>
  <si>
    <t>Những sự kiện phát sinh sau ngày kết thúc kỳ kế toán năm :</t>
  </si>
  <si>
    <t xml:space="preserve">Thông tin về các bên liên quan </t>
  </si>
  <si>
    <t>Trình bày tài sản, doanh thu, kết quả theo bộ phận (theo lĩnh vực kinh doanh hoặc khu vực địa lý ) theo quy định của chuẩn mực kế toán số 28 "Báo cáo bộ phận" (2)</t>
  </si>
  <si>
    <t>Thông tin so sánh (những thay đổi về thông tin trong báo cáo tài chính của các niên độ kế toán trước)</t>
  </si>
  <si>
    <t>Những thông tin khác (3)</t>
  </si>
  <si>
    <t>Người lập biểu</t>
  </si>
  <si>
    <t>Kế toán trưởng</t>
  </si>
  <si>
    <t>Tổng Giám đốc</t>
  </si>
  <si>
    <t xml:space="preserve">   NGUYỄN THỊ THU VÂN</t>
  </si>
  <si>
    <t>LÊ THỊ MỘNG ĐIỆP</t>
  </si>
  <si>
    <t>LÊ VĂN MỴ</t>
  </si>
  <si>
    <t>08-</t>
  </si>
  <si>
    <t>8 =3+4-5</t>
  </si>
  <si>
    <t>211</t>
  </si>
  <si>
    <t>221</t>
  </si>
  <si>
    <t>241</t>
  </si>
  <si>
    <t>242</t>
  </si>
  <si>
    <t>311</t>
  </si>
  <si>
    <t>331</t>
  </si>
  <si>
    <t>100</t>
  </si>
  <si>
    <t/>
  </si>
  <si>
    <t>110</t>
  </si>
  <si>
    <t>120</t>
  </si>
  <si>
    <t>121</t>
  </si>
  <si>
    <t>129</t>
  </si>
  <si>
    <t>130</t>
  </si>
  <si>
    <t>132</t>
  </si>
  <si>
    <t>134</t>
  </si>
  <si>
    <t>135</t>
  </si>
  <si>
    <t>140</t>
  </si>
  <si>
    <t>149</t>
  </si>
  <si>
    <t>150</t>
  </si>
  <si>
    <t>151</t>
  </si>
  <si>
    <t>158</t>
  </si>
  <si>
    <t>200</t>
  </si>
  <si>
    <t>210</t>
  </si>
  <si>
    <t>212</t>
  </si>
  <si>
    <t>213</t>
  </si>
  <si>
    <t>218</t>
  </si>
  <si>
    <t>219</t>
  </si>
  <si>
    <t>220</t>
  </si>
  <si>
    <t>222</t>
  </si>
  <si>
    <t>223</t>
  </si>
  <si>
    <t>224</t>
  </si>
  <si>
    <t>225</t>
  </si>
  <si>
    <t>226</t>
  </si>
  <si>
    <t>227</t>
  </si>
  <si>
    <t>229</t>
  </si>
  <si>
    <t>230</t>
  </si>
  <si>
    <t>240</t>
  </si>
  <si>
    <t>250</t>
  </si>
  <si>
    <t>251</t>
  </si>
  <si>
    <t>252</t>
  </si>
  <si>
    <t>258</t>
  </si>
  <si>
    <t>259</t>
  </si>
  <si>
    <t>260</t>
  </si>
  <si>
    <t>261</t>
  </si>
  <si>
    <t>262</t>
  </si>
  <si>
    <t>268</t>
  </si>
  <si>
    <r>
      <t xml:space="preserve">MẪU SỐ B 01-DN 
</t>
    </r>
    <r>
      <rPr>
        <i/>
        <sz val="10"/>
        <rFont val="Times New Roman"/>
        <family val="1"/>
      </rPr>
      <t xml:space="preserve">Ban hành theo QĐ số 15/2006/QĐ-BTC ngày 20/03/2006 của Bộ trưởng Bộ Tài Chính </t>
    </r>
  </si>
  <si>
    <t xml:space="preserve">BẢNG CÂN ĐỐI KẾ TOÁN </t>
  </si>
  <si>
    <t xml:space="preserve">                       Đơn vị tính : Đồng Việt Nam </t>
  </si>
  <si>
    <t xml:space="preserve">A- TÀI SẢN NGẮN HẠN </t>
  </si>
  <si>
    <t xml:space="preserve"> I- Tiền và các khoản tương đương tiền </t>
  </si>
  <si>
    <t xml:space="preserve">    1. Tiền </t>
  </si>
  <si>
    <t>Quý I - 2010</t>
  </si>
  <si>
    <t>Quý I - 2009</t>
  </si>
  <si>
    <t>270</t>
  </si>
  <si>
    <t>300</t>
  </si>
  <si>
    <t>310</t>
  </si>
  <si>
    <t>312</t>
  </si>
  <si>
    <t>313</t>
  </si>
  <si>
    <t>314</t>
  </si>
  <si>
    <t>316</t>
  </si>
  <si>
    <t>317</t>
  </si>
  <si>
    <t>318</t>
  </si>
  <si>
    <t>319</t>
  </si>
  <si>
    <t>320</t>
  </si>
  <si>
    <t>330</t>
  </si>
  <si>
    <t>332</t>
  </si>
  <si>
    <t>336</t>
  </si>
  <si>
    <t>337</t>
  </si>
  <si>
    <t>400</t>
  </si>
  <si>
    <t>410</t>
  </si>
  <si>
    <t>412</t>
  </si>
  <si>
    <t>413</t>
  </si>
  <si>
    <t>416</t>
  </si>
  <si>
    <t>417</t>
  </si>
  <si>
    <t>418</t>
  </si>
  <si>
    <t>419</t>
  </si>
  <si>
    <t>420</t>
  </si>
  <si>
    <t>430</t>
  </si>
  <si>
    <t>432</t>
  </si>
  <si>
    <t>V.23</t>
  </si>
  <si>
    <t>433</t>
  </si>
  <si>
    <t>440</t>
  </si>
  <si>
    <t>24</t>
  </si>
  <si>
    <t>333</t>
  </si>
  <si>
    <t>334</t>
  </si>
  <si>
    <t>335</t>
  </si>
  <si>
    <t>338</t>
  </si>
  <si>
    <t>411</t>
  </si>
  <si>
    <t>414</t>
  </si>
  <si>
    <t>415</t>
  </si>
  <si>
    <t>421</t>
  </si>
  <si>
    <t xml:space="preserve"> -Kinh doanh hàng nông lâm thủy hải thực phẩm, tiểu thủ công nghiệp, hàng mỹ nghệ để xuất khẩu và tiêu thụ nội địa </t>
  </si>
  <si>
    <t xml:space="preserve"> -Kinh doanh dịch vụ khách sạn, nhà trọ;</t>
  </si>
  <si>
    <t xml:space="preserve"> -Xuất khẩu máy móc, thiết bị, vật tư, vật tư nguyên liệu, hàng hóa</t>
  </si>
  <si>
    <t xml:space="preserve"> -Dịch vụ xuất nhập khẩu;</t>
  </si>
  <si>
    <t xml:space="preserve"> -Xây dựng (dân dụng, công nghiệp, giao thông công chánh) và kinh doanh nhà;</t>
  </si>
  <si>
    <t xml:space="preserve"> -Mua bán vật tư bảo vệ thực vật, thuốc bảo vệ thực vật, phương tiện vận tải đường bộ;</t>
  </si>
  <si>
    <t>Số cuối qúy</t>
  </si>
  <si>
    <t>Lập ngày   21    tháng  04  năm  2010</t>
  </si>
  <si>
    <t>Các khoản phải trả, phải nộp khác : trong đó</t>
  </si>
  <si>
    <t xml:space="preserve">  * Cty Khánh Hội góp vốn đầu tư </t>
  </si>
  <si>
    <t xml:space="preserve">Số dư cuối quý </t>
  </si>
  <si>
    <t>Lập ngày  21  tháng  04   năm 2010</t>
  </si>
  <si>
    <t xml:space="preserve">Hổ trợ Tài chính cho Công ty Savico </t>
  </si>
  <si>
    <t xml:space="preserve"> -Vận tải xăng dầu đường bộ;</t>
  </si>
  <si>
    <t xml:space="preserve"> -Karaoke</t>
  </si>
  <si>
    <t xml:space="preserve"> -Giết mổ gia súc;</t>
  </si>
  <si>
    <t xml:space="preserve"> -Cho thuê mặt bằng, văn phòng, kho, ki-ốt;</t>
  </si>
  <si>
    <t xml:space="preserve"> -Kinh doanh bất động sản;</t>
  </si>
  <si>
    <t xml:space="preserve"> -Bán buôn và bán lẻ hàng công nghệ phẩm, thực phẩm, hàng tiêu dùng, nông hải sản;</t>
  </si>
  <si>
    <t xml:space="preserve"> -Kinh doanh dịch vụ ăn uống, dịch vụ sinh hoạt, dịch vụ du lịch;</t>
  </si>
  <si>
    <t xml:space="preserve"> -Kinh doanh cung ứng vật tư kỹ thuật: xăng dầu, nhớt, mỡ công nghiệp, phân bón, hóa chất (trừ hóa chất có tính độc hại mạnh), thiết bị phụ tùng nông nghiệp, kim khí điện máy, vật liệu xây dựng;</t>
  </si>
  <si>
    <t xml:space="preserve"> -Đơn vị tiền tệ được sử dụng để lập báo cáo là Đồng Việt Nam (VNĐ).</t>
  </si>
  <si>
    <t xml:space="preserve"> -Chênh lệch tỷ giá phát sinh trong kỳ và chênh lệch tỷ giá do đánh giá lại số dư ngoại tệ cuối kỳ được xử lý theo chuẩn mực kế toán số 10 - Ảnh hưởng của việc thay đổi tỷ giá hối đoái, ban hành theo Quyết định số 165/2002/QĐ-BTC ngày 31/12/2002.</t>
  </si>
  <si>
    <t>17.</t>
  </si>
  <si>
    <t>18.</t>
  </si>
  <si>
    <t>VI.25</t>
  </si>
  <si>
    <t>VI.27</t>
  </si>
  <si>
    <t>VI.28</t>
  </si>
  <si>
    <t>VI.30</t>
  </si>
  <si>
    <t>VII.34</t>
  </si>
  <si>
    <t>01-</t>
  </si>
  <si>
    <t>02-</t>
  </si>
  <si>
    <t>TỔNG CỘNG NGUỒN VỐN</t>
  </si>
  <si>
    <t>I.</t>
  </si>
  <si>
    <t>II.</t>
  </si>
  <si>
    <t>1.</t>
  </si>
  <si>
    <t>2.</t>
  </si>
  <si>
    <t>3.</t>
  </si>
  <si>
    <t>III.</t>
  </si>
  <si>
    <t>4.</t>
  </si>
  <si>
    <t>5.</t>
  </si>
  <si>
    <t>6.</t>
  </si>
  <si>
    <t>b-</t>
  </si>
  <si>
    <t>a-</t>
  </si>
  <si>
    <t>IV.</t>
  </si>
  <si>
    <t>7.</t>
  </si>
  <si>
    <t xml:space="preserve"> ---oOo---</t>
  </si>
  <si>
    <t>01</t>
  </si>
  <si>
    <t>03-</t>
  </si>
  <si>
    <t>04-</t>
  </si>
  <si>
    <t>05-</t>
  </si>
  <si>
    <t>CTY CỔ PHẦN THƯƠNG MẠI HÓC MÔN</t>
  </si>
  <si>
    <t>53/1D Lý Thường Kiệt, Thị Trấn Hóc Môn, TPHCM</t>
  </si>
  <si>
    <t xml:space="preserve">Ban hành theo QĐ số 15/2006/QĐ-BTC ngày 20/03/2006 của Bộ Trưởng Bộ Tài Chính </t>
  </si>
  <si>
    <t>Ký quỹ, ký cược dài  hạn :</t>
  </si>
  <si>
    <t xml:space="preserve"> - Lãi trong kỳ  (sau thuế)</t>
  </si>
  <si>
    <t xml:space="preserve"> - Tăng vốn trong kỳ này</t>
  </si>
  <si>
    <t xml:space="preserve"> - Lãi trong kỳ </t>
  </si>
  <si>
    <t>Dự án chợ đầu mối Tân Xuân :</t>
  </si>
  <si>
    <t>ĐẶC ĐIỂM HOẠT ĐỘNG CỦA DOANH NGHIỆP :</t>
  </si>
  <si>
    <t>Hình thức sở hữu vốn :</t>
  </si>
  <si>
    <t>29-</t>
  </si>
  <si>
    <t>Doanh thu hoạt động tài chính (Mã số 21)</t>
  </si>
  <si>
    <t xml:space="preserve">    4. Tài sản ngắn hạn khác </t>
  </si>
  <si>
    <t xml:space="preserve">    1. Chi phí trả trước ngắn hạn</t>
  </si>
  <si>
    <t>Ngành nghề kinh doanh :</t>
  </si>
  <si>
    <t xml:space="preserve">CÔNG TY CỔ PHẦN THƯƠNG MẠI HÓC MÔN </t>
  </si>
  <si>
    <t>53/1D Lý Thường Kiệt, Thị Trấn Hóc Môn, TP.HCM</t>
  </si>
  <si>
    <r>
      <t xml:space="preserve">MẪU SỐ B 02 - DN 
</t>
    </r>
    <r>
      <rPr>
        <i/>
        <sz val="9"/>
        <rFont val="Times New Roman"/>
        <family val="1"/>
      </rPr>
      <t>Ban hành theo QĐ số 15/2006/QĐ-BTC ngày 20/03/2006 của Bộ trưởng Bộ Tài Chánh</t>
    </r>
  </si>
  <si>
    <t xml:space="preserve">Doanh thu bán hàng và cung cấp dịch vụ </t>
  </si>
  <si>
    <t xml:space="preserve">Các khoản giảm trừ doanh thu </t>
  </si>
  <si>
    <t xml:space="preserve">Doanh thu thuần về bán hàng và cung cấp dịch vụ </t>
  </si>
  <si>
    <t xml:space="preserve">Lợi nhuận gộp về bán hàng và cung cấp dịch vụ </t>
  </si>
  <si>
    <t xml:space="preserve">Doanh thu hoạt động tài chính </t>
  </si>
  <si>
    <t xml:space="preserve">Chi phí tài chính </t>
  </si>
  <si>
    <t>Trong đó : Chi phí lãi vay</t>
  </si>
  <si>
    <t xml:space="preserve">Chi phí bán hàng </t>
  </si>
  <si>
    <t xml:space="preserve">Lợi nhuần thuần từ hoạt động kinh doanh </t>
  </si>
  <si>
    <t xml:space="preserve">Thu nhập khác </t>
  </si>
  <si>
    <t xml:space="preserve">Chi phí khác </t>
  </si>
  <si>
    <r>
      <t xml:space="preserve">Tổng lợi nhuận kế toán trước thuế </t>
    </r>
    <r>
      <rPr>
        <b/>
        <i/>
        <sz val="11"/>
        <rFont val="Times New Roman"/>
        <family val="1"/>
      </rPr>
      <t xml:space="preserve"> (50 = 30 +40)</t>
    </r>
  </si>
  <si>
    <t xml:space="preserve">Chi phí thuế TNDN hiện hành </t>
  </si>
  <si>
    <t xml:space="preserve">Chi phí thuế TNDN hoãn lại </t>
  </si>
  <si>
    <r>
      <t xml:space="preserve">Lợi nhuận sau thuế TNDN </t>
    </r>
    <r>
      <rPr>
        <b/>
        <i/>
        <sz val="11"/>
        <rFont val="Times New Roman"/>
        <family val="1"/>
      </rPr>
      <t>(60 = 50 - 51 -52)</t>
    </r>
  </si>
  <si>
    <t xml:space="preserve">Lãi cơ bản trên cổ phiếu </t>
  </si>
  <si>
    <t xml:space="preserve">Người lập biểu                                         Kế toán trưởng </t>
  </si>
  <si>
    <t xml:space="preserve">BÁO CÁO KẾT QUẢ HOẠT ĐỘNG KINH DOANH </t>
  </si>
  <si>
    <t xml:space="preserve">Đơn vị tính : đồng Việt Nam </t>
  </si>
  <si>
    <t xml:space="preserve"> Người lập biểu                                         Kế toán trưởng </t>
  </si>
  <si>
    <t xml:space="preserve">Nguyễn Thị Thu Vân                                 Lê Thị Mộng Điệp </t>
  </si>
  <si>
    <t xml:space="preserve">PHẦN II : TÌNH HÌNH THỰC HIỆN NGHĨA VỤ NHÀ NƯỚC </t>
  </si>
  <si>
    <t>SỐ CÒN PHẢI NỘP ĐẦU KỲ</t>
  </si>
  <si>
    <t>SỐ PHÁT SINH TRONG KỲ</t>
  </si>
  <si>
    <t>SỐ PHẢI NỘP</t>
  </si>
  <si>
    <t xml:space="preserve">SỐ ĐÃ NỘP </t>
  </si>
  <si>
    <t>SỐ CÒN PHẢI NỘP CUỐI KỲ</t>
  </si>
  <si>
    <t>Đơn vị tính : đồng Việt Nam</t>
  </si>
  <si>
    <t xml:space="preserve">Tổng số thuế còn phải nộp năm trước chuyển sang năm này : </t>
  </si>
  <si>
    <t xml:space="preserve">đồng </t>
  </si>
  <si>
    <t xml:space="preserve">TỔNG CỘNG </t>
  </si>
  <si>
    <t xml:space="preserve">I. THUẾ </t>
  </si>
  <si>
    <t xml:space="preserve"> 1. Thuế GTGT hàng bán nội địa</t>
  </si>
  <si>
    <t xml:space="preserve"> 2. Thuế GTGT hàng nhập khẩu </t>
  </si>
  <si>
    <t xml:space="preserve"> 3. Thuế Tiêu thụ đặc biệt </t>
  </si>
  <si>
    <t xml:space="preserve"> 4. Thuế xuất nhập khẩu</t>
  </si>
  <si>
    <t xml:space="preserve"> 5. Thuế thu nhập doanh nghiệp </t>
  </si>
  <si>
    <t xml:space="preserve"> 6. Thuế thu nhập cá nhân </t>
  </si>
  <si>
    <t>Trung tâm Thương mại Hóc Môn :</t>
  </si>
  <si>
    <t xml:space="preserve"> 7. Thuế tài nguyên </t>
  </si>
  <si>
    <t xml:space="preserve"> 8. Thuế nhà đất </t>
  </si>
  <si>
    <t xml:space="preserve"> 9. Tiền thuê đất </t>
  </si>
  <si>
    <t xml:space="preserve">10. Các loại thuế khác </t>
  </si>
  <si>
    <t xml:space="preserve">     Trong đó :</t>
  </si>
  <si>
    <t xml:space="preserve">     + Thueế chuyển quyền sử dụng đất </t>
  </si>
  <si>
    <t xml:space="preserve">     + Thuế môn bài </t>
  </si>
  <si>
    <t xml:space="preserve">II - Các khoản phải nộp khác </t>
  </si>
  <si>
    <t xml:space="preserve"> 1. Các khoản phụ thu </t>
  </si>
  <si>
    <t xml:space="preserve"> 2. Các khoản phí, lệ phí</t>
  </si>
  <si>
    <t xml:space="preserve"> 3. Các khoản nộp khác </t>
  </si>
  <si>
    <t xml:space="preserve">Trong đó : Thuế thu nhập doanh nghiệp </t>
  </si>
  <si>
    <t>53/1D Lý thường Kiệt, Thị Trấn Hóc Môn, TP.HCM</t>
  </si>
  <si>
    <r>
      <t xml:space="preserve">MẪU SỐ B 03 - DN 
</t>
    </r>
    <r>
      <rPr>
        <i/>
        <sz val="10"/>
        <rFont val="Times New Roman"/>
        <family val="1"/>
      </rPr>
      <t>Ban hành theo QĐ số 15/2006/QĐ-BTC ngày 20/03/2006 của Bộ trưởng BTC</t>
    </r>
  </si>
  <si>
    <t>(Theo phương pháp trực tiếp)</t>
  </si>
  <si>
    <t xml:space="preserve">BÁO CÁO LƯU CHUYỂN TIỀN TỆ </t>
  </si>
  <si>
    <t>CHỈ TIÊU</t>
  </si>
  <si>
    <t xml:space="preserve">Đơn vị tính : đồng Việt Nam     </t>
  </si>
  <si>
    <t xml:space="preserve">Lưu chuyển tiền từ hoạt động kinh doanh </t>
  </si>
  <si>
    <t xml:space="preserve">Đặc điểm hoạt động của doanh nghiệp trong năm tài chính có ảnh hưởng đến báo cáo tài chính </t>
  </si>
  <si>
    <t>KỲ KẾ TOÁN, ĐƠN VỊ TIỀN TỆ SỬ DỤNG TRONG KẾ TOÁN</t>
  </si>
  <si>
    <t xml:space="preserve">Kỳ kế toán  </t>
  </si>
  <si>
    <t>Đơn vị tiền tệ sử dụng trong ghi chép kế toán, phương pháp chuyển đổi đồng tiền khác</t>
  </si>
  <si>
    <t xml:space="preserve">CHUẨN MỰC VÀ CHẾ ĐỘ KẾ TOÁN ÁP DỤNG </t>
  </si>
  <si>
    <t xml:space="preserve">Chế độ kế toán áp dụng </t>
  </si>
  <si>
    <t xml:space="preserve">Tuyên bố về việc tuân thủ Chuẩn mực kế toán và Chế độ kế toán </t>
  </si>
  <si>
    <t>CÁC CHÍNH SÁCH KẾ TOÁN ÁP DỤNG</t>
  </si>
  <si>
    <t>Nguyên tắc ghi nhận hàng tồn kho :</t>
  </si>
  <si>
    <t xml:space="preserve"> - Nguyên tắc đánh giá hàng tồn kho : được ghi nhận theo giá gốc</t>
  </si>
  <si>
    <t xml:space="preserve"> - Phương pháp xác định giá trị hàng tồn kho cuối kỳ : Nhập trước - xuất trước</t>
  </si>
  <si>
    <t xml:space="preserve"> - Phương pháp hạch toán hàng tồn kho : kê khai thường xuyên -</t>
  </si>
  <si>
    <t>Nguyên tắc ghi nhận và khấu hao TSCĐ :</t>
  </si>
  <si>
    <t xml:space="preserve"> - Nguyên tắc ghi nhận TSCĐ :</t>
  </si>
  <si>
    <t xml:space="preserve">   + Tài sản cố định được xác định theo nguyên giá trừ (-) giá trị hao mòn lũy kế</t>
  </si>
  <si>
    <t xml:space="preserve">   + Nguyên giá tài sản cố định bao gồm giá mua và những chi phí có liên quan trực tiếp đến việc đưa tài sản vào hoạt động. Những chi phí mua cải tiến và tân trang được tính vào giá trị tài sản cố định và những chi phí bảo trì sửa chữa được tính vào Báo cáo kết quả hoạt động kinh doanh. </t>
  </si>
  <si>
    <t xml:space="preserve"> - Khi tài sản bán hay thanh lý, nguyên giá và khấu hao lũy kế được xóa sổ và bất kỳ các khoản lãi (lỗ) nào phát sinh do việc thanh lý đều được tính vào Báo cáo kết quả hoạt động kinh doanh.</t>
  </si>
  <si>
    <t xml:space="preserve"> - Phương pháp khấu hao TSCĐ :</t>
  </si>
  <si>
    <t xml:space="preserve">   + Thời gian hữu dụng ước tính của các nhóm tài sản cố định:</t>
  </si>
  <si>
    <t xml:space="preserve">     Loại Tài sản</t>
  </si>
  <si>
    <t>Thời hạn</t>
  </si>
  <si>
    <t>Nhà cửa – vật kiến trúc</t>
  </si>
  <si>
    <t>Máy móc thiết bị</t>
  </si>
  <si>
    <t>09-</t>
  </si>
  <si>
    <t xml:space="preserve">Tăng giảm tài sản cố định thuê tài chính </t>
  </si>
  <si>
    <t>Tăng, giảm tài sản cố định vô hình :</t>
  </si>
  <si>
    <t xml:space="preserve">Nguyên giá TSCĐ vô hình </t>
  </si>
  <si>
    <t>Nguyên giá TSCĐ hữu hình</t>
  </si>
  <si>
    <t>Quyền sử dụng đất</t>
  </si>
  <si>
    <t xml:space="preserve">Quyền phát hành </t>
  </si>
  <si>
    <t xml:space="preserve">Bản quyền, bằng sáng chế </t>
  </si>
  <si>
    <t xml:space="preserve">Tài sản vô hình khác </t>
  </si>
  <si>
    <t>Giá trị còn lại của TSCĐ vô hình</t>
  </si>
  <si>
    <t>06 - 08 năm</t>
  </si>
  <si>
    <t>Dụng cụ quản lý</t>
  </si>
  <si>
    <t>05 - 08 năm</t>
  </si>
  <si>
    <t>Nguyên tắc ghi nhận và khấu hao Bất động sản đầu tư :</t>
  </si>
  <si>
    <t xml:space="preserve"> - Nguyên tắc ghi nhận Bất động sản đầu tư :</t>
  </si>
  <si>
    <t xml:space="preserve">   + Bất động sản đầu tư được xác định theo nguyên giá thực tế đầu tư xây dựng </t>
  </si>
  <si>
    <t xml:space="preserve">   + Nguyên giá bất động sản đầu tư bao gồm toàn bộ chi phí đầu tư xây dựng và các chi phí khác liên quan trực tiếp của bất động sản đầu tư.</t>
  </si>
  <si>
    <t xml:space="preserve"> - Phương pháp khấu hao bất động sản đầu tư :</t>
  </si>
  <si>
    <t xml:space="preserve">   + Thời gian khấu hao hữu dụng ước tính của bất động sản đầu tư </t>
  </si>
  <si>
    <t xml:space="preserve">     Loại Bất động sản đầu tư</t>
  </si>
  <si>
    <t xml:space="preserve">Tổng chi phí thuế thu nhập doanh nghiệp hiện hành </t>
  </si>
  <si>
    <t xml:space="preserve">Nhà lồng chợ + Hạ tầng kỹ thuật  </t>
  </si>
  <si>
    <t>25  năm</t>
  </si>
  <si>
    <t>San lấp mặt bằng</t>
  </si>
  <si>
    <t>50 năm</t>
  </si>
  <si>
    <t xml:space="preserve">Nguyên tắc ghi nhận các khoản đầu tư tài chính </t>
  </si>
  <si>
    <t>Cây xăng Chợ Đầu mối :</t>
  </si>
  <si>
    <t>Nguyên tắc ghi nhận các khoản đầu tư chứng khoán ngắn hạn, dài hạn : theo giá gốc</t>
  </si>
  <si>
    <t>Phương pháp lập dự phòng đầu tư chứng khoán ngắn hạn, dài hạn : căn cứ vào giá thị trường tại thời điểm lập báo cáo tài chính.</t>
  </si>
  <si>
    <t>Nguyên tắc ghi nhận và vốn hóa các khoản chi phí đi vay :</t>
  </si>
  <si>
    <t>Nguyên tắc ghi nhận và vốn hóa các khoản chi phí khác :</t>
  </si>
  <si>
    <t>Chi phí khác : không vốn hóa các khoản chi phí này</t>
  </si>
  <si>
    <t xml:space="preserve">Nguyên tắc và phương pháp ghi nhận các khoản dự phòng phải trả : </t>
  </si>
  <si>
    <t xml:space="preserve">    7. Dự  phòng phải trả dài hạn</t>
  </si>
  <si>
    <t xml:space="preserve">  I- Vốn chủ sở hữu </t>
  </si>
  <si>
    <t>Chi phí vật liệu quản lý :</t>
  </si>
  <si>
    <t>Chi phí công cụ, dụng cụ :</t>
  </si>
  <si>
    <t xml:space="preserve">Thuế, phí và lệ phí </t>
  </si>
  <si>
    <t>33.6</t>
  </si>
  <si>
    <t>33.7</t>
  </si>
  <si>
    <t>33.8</t>
  </si>
  <si>
    <t xml:space="preserve">Chi phí dự phòng </t>
  </si>
  <si>
    <t xml:space="preserve">    1. Vốn đầu tư của chủ sở hữu </t>
  </si>
  <si>
    <t xml:space="preserve">    2. Thặng dư vốn cổ phần </t>
  </si>
  <si>
    <t xml:space="preserve">    3. Vốn khác của chủ sở hữu</t>
  </si>
  <si>
    <t xml:space="preserve">    5. Chênh lệch đánh giá lại tài khoản </t>
  </si>
  <si>
    <t xml:space="preserve">    6. Chênh lệch tỷ giá hối đoái</t>
  </si>
  <si>
    <t xml:space="preserve">    7. Quỹ đầu tư phát triển </t>
  </si>
  <si>
    <t xml:space="preserve">    8. Quỹ dự phòng tài chính </t>
  </si>
  <si>
    <t xml:space="preserve">    9. Quỹ khác thuộc vốn chủ sở hữu</t>
  </si>
  <si>
    <t xml:space="preserve">   11. Nguồn vốn đầu tư XDCB</t>
  </si>
  <si>
    <t xml:space="preserve">  II - Nguồn kinh phí và quỹ khác </t>
  </si>
  <si>
    <t xml:space="preserve">          - Nguồn kinh phí sự nghiệp </t>
  </si>
  <si>
    <t xml:space="preserve">          - Chi sự nghiệp </t>
  </si>
  <si>
    <t xml:space="preserve">CÁC CHỈ TIÊU NGOÀI BẢNG CÂN ĐỐI KẾ TOÁN </t>
  </si>
  <si>
    <t xml:space="preserve">Tổng Giám đốc </t>
  </si>
  <si>
    <t xml:space="preserve">CHỈ TIÊU </t>
  </si>
  <si>
    <t xml:space="preserve">NGUỒN VỐN </t>
  </si>
  <si>
    <t>Nguyên tắc ghi nhận vốn chủ sở hữu :</t>
  </si>
  <si>
    <t xml:space="preserve">Nguyên tắc ghi nhận doanh thu : </t>
  </si>
  <si>
    <t>Nguyên tắc và phương pháp ghi nhận chi phí thuế thu nhập hiện hành, chi phí thuế thu nhập hoãn lại.</t>
  </si>
  <si>
    <t xml:space="preserve">THÔNG TIN BỔ SUNG CHO CÁC KHOẢN MỤC TRÌNH BÀY TRONG BẢNG CÂN ĐỐI KẾ TOÁN </t>
  </si>
  <si>
    <t xml:space="preserve">Tiền </t>
  </si>
  <si>
    <t>Tiền mặt :</t>
  </si>
  <si>
    <t>Tiền gửi ngân hàng :</t>
  </si>
  <si>
    <t>Ngân hàng Nông nghiệp &amp; PTNT Hóc Môn :</t>
  </si>
  <si>
    <t>Ngân hàng Sài Gòn Thương Tín :</t>
  </si>
  <si>
    <t>Cộng</t>
  </si>
  <si>
    <t>Các khoản đầu tư tài chính ngắn hạn :</t>
  </si>
  <si>
    <t xml:space="preserve">Chứng khoán đầu tư ngắn hạn </t>
  </si>
  <si>
    <t xml:space="preserve">Đầu tư ngắn hạn khác </t>
  </si>
  <si>
    <t>Các khoản phải thu ngắn hạn khác :</t>
  </si>
  <si>
    <t>Phải thu về cổ tức và lợi nhuận được chia</t>
  </si>
  <si>
    <t xml:space="preserve">Phải thu người lao động </t>
  </si>
  <si>
    <t>Phải thu khác :</t>
  </si>
  <si>
    <t>BHYT mua trước  :</t>
  </si>
  <si>
    <t>Hàng tồn kho :</t>
  </si>
  <si>
    <t>Nguyên liệu, vật liệu :</t>
  </si>
  <si>
    <t>Công cụ, dụng cụ :</t>
  </si>
  <si>
    <t>Chi phí sản xuất kinh doanh dở dang :</t>
  </si>
  <si>
    <t>Thành phẩm :</t>
  </si>
  <si>
    <t>Ngân hàng Nông nghiệp CN Tây SG</t>
  </si>
  <si>
    <t xml:space="preserve">Ngân hàng Phương Đông PGD Ng.Thái Bình </t>
  </si>
  <si>
    <t>Hàng hóa :</t>
  </si>
  <si>
    <t xml:space="preserve">Cộng giá gốc hàng tồn kho </t>
  </si>
  <si>
    <t xml:space="preserve">Giá trị hàng tồn kho dùng để thế chấp, cầm cố đảm bảo cho </t>
  </si>
  <si>
    <t>các khoản nợ phải trả</t>
  </si>
  <si>
    <t>Giá trị hoàn nhập dự phòng giảm giá hàng tồn kho trong năm :</t>
  </si>
  <si>
    <t>Thuế và các khoản phải thu nhà nước :</t>
  </si>
  <si>
    <t>Thuế thu nhập cá nhân nộp thừa :</t>
  </si>
  <si>
    <t>Các khoản khác phải thu Nhà nước :</t>
  </si>
  <si>
    <t>Phải thu dài hạn khác:</t>
  </si>
  <si>
    <t>Phải thu dài hạn khác :</t>
  </si>
  <si>
    <t>Tăng, giảm tài sản cố định hữu hình :</t>
  </si>
  <si>
    <t>Khoản mục</t>
  </si>
  <si>
    <t>Nhà cửa,
vật kiến trúc</t>
  </si>
  <si>
    <t>Máy móc
thiết bị</t>
  </si>
  <si>
    <t>Phương tiện
vận tải</t>
  </si>
  <si>
    <t>Thiết bị dụng cụ quản lý</t>
  </si>
  <si>
    <t>Tổng cộng</t>
  </si>
  <si>
    <t xml:space="preserve">Số dư đầu năm </t>
  </si>
  <si>
    <t xml:space="preserve"> - Mua trong kỳ </t>
  </si>
  <si>
    <t xml:space="preserve"> - Đầu tư XDCB hoàn thành</t>
  </si>
  <si>
    <t xml:space="preserve"> - Tăng khác</t>
  </si>
  <si>
    <t xml:space="preserve"> - Chuyển sang BĐS đầu tư </t>
  </si>
  <si>
    <t xml:space="preserve"> - Thanh lý, nhượng bán</t>
  </si>
  <si>
    <t xml:space="preserve"> - Giảm khác</t>
  </si>
  <si>
    <t xml:space="preserve">Số dư cuối kỳ </t>
  </si>
  <si>
    <t>Giá trị hao mòn lũy kế</t>
  </si>
  <si>
    <t xml:space="preserve"> - Khấu hao trong kỳ</t>
  </si>
  <si>
    <t>Giá trị còn lại của TSCĐ hữu hình</t>
  </si>
  <si>
    <t xml:space="preserve"> - Tại ngày đầu năm </t>
  </si>
  <si>
    <t xml:space="preserve"> - Tại ngày cuối kỳ</t>
  </si>
  <si>
    <t xml:space="preserve">CTY CỔ PHẦN THƯƠNG MẠI HÓC MÔN </t>
  </si>
  <si>
    <t>53/1D Lý Thường Kiệt, Thị trấn Hóc Môn, TP.HCM</t>
  </si>
  <si>
    <t>1-</t>
  </si>
  <si>
    <t>2-</t>
  </si>
  <si>
    <t>3-</t>
  </si>
  <si>
    <t>-</t>
  </si>
  <si>
    <t>*</t>
  </si>
  <si>
    <t>07-</t>
  </si>
  <si>
    <t>Phải thu khác</t>
  </si>
  <si>
    <t>4-</t>
  </si>
  <si>
    <t>5-</t>
  </si>
  <si>
    <t>323</t>
  </si>
  <si>
    <t>Nguyên tắc ghi nhận các khoản đầu tư vào công ty con, công ty liên kết, góp vốn vào cơ sở kinh doanh đồng kiểm soát  : được ghi nhận theo giá gốc</t>
  </si>
  <si>
    <t>Chi phí đi vay được vốn hóa khi doanh nghiệp chắc chắn thu được lợi ích kinh tế trong tương lai do việc sử dụng tài sản đó và chi phí đi vay được xác định một cách đáng tin cậy.</t>
  </si>
  <si>
    <t xml:space="preserve">Nhà lồng chợ rau </t>
  </si>
  <si>
    <t xml:space="preserve">Nhà lồng chợ thịt </t>
  </si>
  <si>
    <t xml:space="preserve">Cơ sở hạ tầng </t>
  </si>
  <si>
    <t xml:space="preserve">Tổng cộng </t>
  </si>
  <si>
    <t xml:space="preserve">1.Số dư đầu năm </t>
  </si>
  <si>
    <t xml:space="preserve">2.Tăng trong kỳ </t>
  </si>
  <si>
    <t xml:space="preserve">3.Giảm trong kỳ </t>
  </si>
  <si>
    <t xml:space="preserve">4.Số dư cuối năm </t>
  </si>
  <si>
    <t xml:space="preserve">Chi phí xây dựng cơ bản dở dang khác </t>
  </si>
  <si>
    <t>Chi phí đi vay được ghi nhận vào Chi phí sản xuất kinh doanh trong kỳ khi phát sinh.</t>
  </si>
  <si>
    <t>Vốn đầu tư của chủ sở hữu : là số vốn thực góp của chủ sở hữu</t>
  </si>
  <si>
    <t>Thặng dư vốn cổ phần  là số chênh lệch lớn hơn (hoặc nhỏ hơn) giữa giá thực tế phát hành và mệnh giá cổ phiếu ở các công ty cổ phần khi phát hành cổ phiếu và tái phát hành cổ phiếu quỹ;</t>
  </si>
  <si>
    <t xml:space="preserve"> +</t>
  </si>
  <si>
    <t xml:space="preserve">Doanh thu đã xác định tương đối chắc chắn </t>
  </si>
  <si>
    <t>Không còn giữ quyền quản lý hàng hóa như người sở hữu hàng hóa hoặc quyền kiểm soát hàng hóa;</t>
  </si>
  <si>
    <t>Đã chuyển giao phần lớn rủi ro và lợi ích gắn liền với quyền sở hữu sản phẩm hoặc hàng hóa cho người mua; và xác định được phần công việc đã hoàn thành ;</t>
  </si>
  <si>
    <t>Đã thu được hoặc sẽ thu được lợi ích kinh tế từ giao dịch bán hàng, cung cấp dịch vụ;</t>
  </si>
  <si>
    <t xml:space="preserve">Doanh thu tài chính được ghi nhận khi thỏa mãn  : </t>
  </si>
  <si>
    <t>Doanh thu được xác định tương đối chắc chắn ;</t>
  </si>
  <si>
    <t xml:space="preserve">Nguyên tắc, phương pháp ghi nhận chi phí tài chính : </t>
  </si>
  <si>
    <t xml:space="preserve">Thuế và các khoản phải nộp nhà nước </t>
  </si>
  <si>
    <t>Tiền chi  khác cho hoạt động kinh doanh</t>
  </si>
  <si>
    <t xml:space="preserve">Lưu chuyển tiền thuần từ hoạt động kinh doanh </t>
  </si>
  <si>
    <t xml:space="preserve">Lưu chuyển tiền từ hoạt động đầu tư </t>
  </si>
  <si>
    <t xml:space="preserve">Tiền chi để mua sắm, xây dựng TSCĐ và các tài sản dài hạn khác </t>
  </si>
  <si>
    <t xml:space="preserve">Tiền chi cho vay, mua các công cụ nợ của đơn vị khác </t>
  </si>
  <si>
    <t xml:space="preserve">Tiền thu hồi cho vay, bán lại các công cụ nợ của đơn vị khác </t>
  </si>
  <si>
    <t>Tiền chi đầu tư góp vốn vào đơn vị khác</t>
  </si>
  <si>
    <t>Tiền thu hồi đầu tư góp vốn vào đơn vị khác</t>
  </si>
  <si>
    <t>Tiền thu lãi cho vay, cổ tức và lợi nhuận được chia</t>
  </si>
  <si>
    <t xml:space="preserve">Lưu chuyển tiền thuần từ hoạt động đầu tư </t>
  </si>
  <si>
    <t xml:space="preserve">Lưu chuyển tiền từ hoạt động tài chính </t>
  </si>
  <si>
    <t xml:space="preserve"> -Lợi nhuận sau thuế quý I năm 2010 đạt 4.025.940.679 đồng so với quý I năm 2009 là 5.221.467.692 đồng, giảm 22,9% do nguyên nhân trong quý I năm 2010 công ty không phát sinh hoạt động chuyển nhượng quyền sử dụng đất của khu dân cư Tân Xuân (Quý I năm 2009 doanh thu chuyển nhượng quyền sử dụng đất là : 5.783.836.058 đồng đạt lợi nhuận sau thuế : 2.585.620.210 đồng)</t>
  </si>
  <si>
    <t xml:space="preserve">B-TÀI SẢN DÀI HẠN </t>
  </si>
  <si>
    <t xml:space="preserve">    2. Tài sản thuế thu nhập hoãn lại </t>
  </si>
  <si>
    <t xml:space="preserve">A- NỢ PHẢI TRẢ   </t>
  </si>
  <si>
    <t xml:space="preserve">B-VỐN CHỦ SỞ HỮU </t>
  </si>
  <si>
    <t xml:space="preserve">    2. Dự phòng giảm giá đầu tư ngắn hạn  </t>
  </si>
  <si>
    <t xml:space="preserve">    6. Dự phòng các khoản phải thu khó đòi </t>
  </si>
  <si>
    <t xml:space="preserve">    2. Dự phòng giảm giá hàng tồn kho </t>
  </si>
  <si>
    <t xml:space="preserve">    5. Dự phòng phải thu dài hạn khó đòi </t>
  </si>
  <si>
    <t xml:space="preserve">        - Giá trị hao mòn lũy kế </t>
  </si>
  <si>
    <t xml:space="preserve">    4. Dự phòng giảm giá chứng khoán đầu tư dài hạn </t>
  </si>
  <si>
    <t xml:space="preserve">    10. Dự phòng phải trả ngắn hạn </t>
  </si>
  <si>
    <t xml:space="preserve">    4. Cổ phiếu quỹ  </t>
  </si>
  <si>
    <t>BẢN THUYẾT MINH BÁO CÁO TÀI CHÍNH QUÝ I  NĂM 2010</t>
  </si>
  <si>
    <t xml:space="preserve">Tiền gửi ngân hàng không kỳ hạn </t>
  </si>
  <si>
    <t>1.1</t>
  </si>
  <si>
    <t>1.2</t>
  </si>
  <si>
    <t>1.21</t>
  </si>
  <si>
    <t>1.22</t>
  </si>
  <si>
    <t xml:space="preserve">Tiền gửi ngân hàng có kỳ hạn </t>
  </si>
  <si>
    <t>Ngân hàng Ngoại Thương - VCB</t>
  </si>
  <si>
    <t>Ngân hàng Sài Gòn Công Thương - SGB</t>
  </si>
  <si>
    <t>Ngân hàng CP TM Phương Đông (SGD)</t>
  </si>
  <si>
    <t xml:space="preserve">Số lượng </t>
  </si>
  <si>
    <t xml:space="preserve">Trị Giá </t>
  </si>
  <si>
    <t>Cổ phiếu KHA</t>
  </si>
  <si>
    <t xml:space="preserve">Kỳ phiếu Ngân hàng TMCP Phương Đông </t>
  </si>
  <si>
    <t xml:space="preserve"> - Chi phí thực tế phát sinh được ghi nhận phù hợp với doanh thu và chi phí để hoàn thành giao dịch cung cấp DV</t>
  </si>
  <si>
    <t xml:space="preserve"> - Chi phí phải trả ghi nhận chủ yếu là khoản DN có nghĩa vụ nợ phải trả và được ước tính đáng tin cậy</t>
  </si>
  <si>
    <t xml:space="preserve">Các khoản đầu tư tài chính </t>
  </si>
  <si>
    <t xml:space="preserve">dài hạn </t>
  </si>
  <si>
    <t>Đầu tư vào công ty con</t>
  </si>
  <si>
    <t xml:space="preserve">Đầu tư vào công ty liên doanh, liên kết </t>
  </si>
  <si>
    <t>Đầu tư dài hạn khác :</t>
  </si>
  <si>
    <t xml:space="preserve">Công trái chính phủ </t>
  </si>
  <si>
    <t xml:space="preserve">Tiền gởi Ngân hàng Sacombank &gt;3 tháng </t>
  </si>
  <si>
    <t>Tiền thu từ phát hành cổ phiếu, nhận vốn góp của chủ sở hữu</t>
  </si>
  <si>
    <t xml:space="preserve">Tiền chi trả vốn góp cho các chủ sở hữu, mua lại cổ phiếu của doanh nghiệp phát hành </t>
  </si>
  <si>
    <t xml:space="preserve">Tiền vay ngắn hạn, dài hạn nhận được </t>
  </si>
  <si>
    <t xml:space="preserve">Tiền chi trả nợ gốc vay </t>
  </si>
  <si>
    <t xml:space="preserve">Tiền chi trả nợ thuê tài chính </t>
  </si>
  <si>
    <t xml:space="preserve">Cổ tức, lợi nhuận đã trả cho chủ sở hữu </t>
  </si>
  <si>
    <t xml:space="preserve">Lưu chuyển tiền thuần từ hoạt động tài chính </t>
  </si>
  <si>
    <t>Lưu chuyển tiền thuần trong kỳ (50=20+30+40)</t>
  </si>
  <si>
    <t xml:space="preserve">Ảnh hưởng của thay đổi tỷ giá hối đoái quy đổi ngoại tệ </t>
  </si>
  <si>
    <t>Tiền và tương đương tiền đầu kỳ</t>
  </si>
  <si>
    <t>Tiền và tương đương tiền cuối kỳ</t>
  </si>
  <si>
    <t>Giá vốn hàng bán</t>
  </si>
  <si>
    <t>Chi phí quản lý doanh nghiệp</t>
  </si>
  <si>
    <t>Chi phí sửa chữa Lò mổ :</t>
  </si>
  <si>
    <t>Lãi kinh doanh cổ phiếu</t>
  </si>
  <si>
    <t>QUÝ  I  NĂM  2010</t>
  </si>
  <si>
    <t>Số cuối quý</t>
  </si>
  <si>
    <t>VI26</t>
  </si>
  <si>
    <t>VI.29</t>
  </si>
  <si>
    <t>VI.31</t>
  </si>
  <si>
    <t>V.03</t>
  </si>
  <si>
    <t>V.01</t>
  </si>
  <si>
    <t>V.02</t>
  </si>
  <si>
    <t>V.04</t>
  </si>
  <si>
    <t>V.05</t>
  </si>
  <si>
    <t>V.06</t>
  </si>
  <si>
    <t>V.07</t>
  </si>
  <si>
    <t>V.08</t>
  </si>
  <si>
    <t>V.09</t>
  </si>
  <si>
    <t>V.10</t>
  </si>
  <si>
    <t>V.11</t>
  </si>
  <si>
    <t>V.12</t>
  </si>
  <si>
    <t>V.13</t>
  </si>
  <si>
    <t>V.14</t>
  </si>
  <si>
    <t>V.21</t>
  </si>
  <si>
    <t>V.15</t>
  </si>
  <si>
    <t>V.16</t>
  </si>
  <si>
    <t>V.17</t>
  </si>
  <si>
    <t>V.19</t>
  </si>
  <si>
    <t>V.18</t>
  </si>
  <si>
    <t>V.20</t>
  </si>
  <si>
    <t>V.22</t>
  </si>
  <si>
    <t>(10 = 01 -02)</t>
  </si>
  <si>
    <t>02</t>
  </si>
  <si>
    <t>(20 = 10 -11)</t>
  </si>
  <si>
    <t>{30 = (20 + (21 - 22) - (24 + 25)}</t>
  </si>
  <si>
    <t>18-</t>
  </si>
  <si>
    <t>V.</t>
  </si>
  <si>
    <t>Dự phòng giảm giá đầu tư ngắn hạn</t>
  </si>
  <si>
    <t xml:space="preserve"> - Lỗ trong  năm trước</t>
  </si>
  <si>
    <t xml:space="preserve"> - Tăng vốn trong năm trước  </t>
  </si>
  <si>
    <t>20-</t>
  </si>
  <si>
    <t>20.1</t>
  </si>
  <si>
    <t>20.2</t>
  </si>
  <si>
    <t>A</t>
  </si>
  <si>
    <t>22-</t>
  </si>
  <si>
    <t>23-</t>
  </si>
  <si>
    <t>24-</t>
  </si>
  <si>
    <t>25-</t>
  </si>
  <si>
    <t>26-</t>
  </si>
  <si>
    <t>27-</t>
  </si>
  <si>
    <t>228</t>
  </si>
  <si>
    <t>315</t>
  </si>
  <si>
    <t xml:space="preserve">    6. Chi phí phải trả</t>
  </si>
  <si>
    <t xml:space="preserve">    8. Phải trả theo tiến độ HĐ xây dựng </t>
  </si>
  <si>
    <t xml:space="preserve">1. Tài sản thuê ngoài </t>
  </si>
  <si>
    <t xml:space="preserve">2. Vật tư hàng hóa nhận giữ hộ, nhận gia công </t>
  </si>
  <si>
    <t xml:space="preserve"> - Công trái chính phủ</t>
  </si>
  <si>
    <t xml:space="preserve">3. Hàng hóa nhận bán hộ, nhận ký gửi, ký cược </t>
  </si>
  <si>
    <t>4. Nợ khó đòi đã xử lý</t>
  </si>
  <si>
    <t xml:space="preserve">5. Ngoại tệ các loại </t>
  </si>
  <si>
    <t xml:space="preserve">6. Dự toán chi sự nghiệp, dự án </t>
  </si>
  <si>
    <t>Lê Văn Mỵ</t>
  </si>
  <si>
    <t>07 - 50 năm</t>
  </si>
  <si>
    <t>06 - 07 năm</t>
  </si>
  <si>
    <t>Phương tiện vận tải</t>
  </si>
  <si>
    <t>Phương pháp phân bổ chi phí trả trước : theo phương pháp đường thẳng</t>
  </si>
  <si>
    <t xml:space="preserve">Nguyên tắc ghi nhận chi phí phải trả : </t>
  </si>
  <si>
    <t xml:space="preserve">    Người lập biểu                                      Kế toán trưởng </t>
  </si>
  <si>
    <t xml:space="preserve">Nguyễn Thị Thu Vân                             Lê Thị Mộng Điệp </t>
  </si>
  <si>
    <t>28-</t>
  </si>
  <si>
    <t>Số dư cuối năm trước</t>
  </si>
  <si>
    <t xml:space="preserve"> - Giảm vốn trong kỳ </t>
  </si>
  <si>
    <t>Khu pha lóc</t>
  </si>
  <si>
    <t xml:space="preserve">Lãi góp vốn liên doanh  : </t>
  </si>
  <si>
    <t>Số dư đầu năm trước</t>
  </si>
  <si>
    <t>111</t>
  </si>
  <si>
    <t>112</t>
  </si>
  <si>
    <t>131</t>
  </si>
  <si>
    <t>Số đầu năm</t>
  </si>
  <si>
    <t xml:space="preserve">MẪU SỐ B 09 - DN </t>
  </si>
  <si>
    <t xml:space="preserve">Là Công ty cổ phần được thành lập, dưới hình thức chuyển đổi từ doanh nghiệp Nhà nước Công ty Thương mại - đầu tư tổng hợp Hóc Môn thành Công ty Cổ Phần Thương Mại Hóc Môn, theo Quyết định số 7508/QĐ-UB ngày 14/11/2001 của Ủy ban nhân dân Thành phố Hồ Chí Minh, và Giấy chứng nhận đăng ký kinh doanh số 4103000761 do Sở Kế hoạch và Đầu tư Thành phố Hồ Chí Minh cấp lần đầu ngày 31/12/2001; và Giấy chứng nhận đăng ký kinh doanh và đăng ký thuế công ty số 0302481483 thay đổi lần 5 ngày 29/10/2009 về tăng vốn điều lệ từ 17.500.000.000 đồng lên 35.000.000.000 đồng </t>
  </si>
  <si>
    <t>Công ty áp dụng Luật kế toán, chế độ kế toán Việt Nam theo Quyết định số 15/2006/QĐ-BTC  ngày 20 tháng 03 năm 2006;  và các thông tư, hướng dẫn, sửa đổi bổ sung chế độ kế toán hiện hành của Bộ Tài Chính.</t>
  </si>
  <si>
    <t>Chúng tôi, Ban Tổng giám đốc Công ty Cổ phần Thương Mại Hóc Môn cam kết tuân thủ đúng Luật kế toán, chuẩn mực và chế độ kế toán Việt nam hiện hành trong hệ thống kế toán và báo cáo kế toán do Nhà nước Việt Nam quy định.</t>
  </si>
  <si>
    <r>
      <t>Hình thức kế toán áp dụng : N</t>
    </r>
    <r>
      <rPr>
        <sz val="11"/>
        <rFont val="Times New Roman"/>
        <family val="1"/>
      </rPr>
      <t>hật ký chung .</t>
    </r>
  </si>
  <si>
    <r>
      <t xml:space="preserve">Nguyên tắc xác định các khoản tiền : </t>
    </r>
    <r>
      <rPr>
        <sz val="11"/>
        <rFont val="Times New Roman"/>
        <family val="1"/>
      </rPr>
      <t>được ghi nhận theo giá gốc</t>
    </r>
  </si>
  <si>
    <t>Chi phí trả trước : chủ yếu là những chi phí công cụ dụng cụ, sửa chữa …được phân bổ dần vào chi phí kết quả kinh doanh trong kỳ , và thời gian phân bổ căn cứ vào thời gian sử dụng ước tính mà tài sản đó mang lại lợi ích kinh tế.</t>
  </si>
  <si>
    <t xml:space="preserve"> - Các khoản dự phòng phải trả được ghi nhận là giá trị được ước tính hợp lý về khoản tiền sẽ phải chi để thanh toán nghĩa vụ nợ  hiện tại tại ngày kết thúc kỳ kế toán </t>
  </si>
  <si>
    <t xml:space="preserve"> - Phương pháp ghi nhận : Khoản dự phòng phải trả được lập thêm (hoặc hoàn nhập) theo số chênh lệch lớn hơn (hoặc nhỏ hơn) giữa số dự phòng phải trả phải lập năm nay so với dự phòng phải trả đã lập năm trước chưa sử dụng đang ghi trên sổ kế toán.</t>
  </si>
  <si>
    <t xml:space="preserve"> - Nguyên tắc ghi nhận vốn đầu tư của chủ sở hữu, thặng dư vốn cổ phần, vốn khác của chủ sở hữu :</t>
  </si>
  <si>
    <t xml:space="preserve"> - Nguyên tắc ghi nhận lợi nhuận chưa phân phối : lợi nhuận sau thuế chưa phân phối trên Bảng cân đối kế toán là số lợi nhuận (lãi hoặc lỗ) từ các hoạt động của doanh nghiệp sau khi trừ (-) chi phí thuế TNDN của năm nay và các khoản điều chỉnh do áp dụng hồi tố thay đổi chính sách kế toán và điều chỉnh hồi tố sai sót trọng yếu của năm trước;</t>
  </si>
  <si>
    <t xml:space="preserve"> - Doanh thu được ghi nhận khi thỏa mãn các điều kiện sau : </t>
  </si>
  <si>
    <t xml:space="preserve">Giá trị còn lại cuối năm của TSCĐ hữu hình dùng để thế chấp, cầm cố bảo đảm các khoản vay : không </t>
  </si>
  <si>
    <t>133</t>
  </si>
  <si>
    <t>139</t>
  </si>
  <si>
    <t>141</t>
  </si>
  <si>
    <t>152</t>
  </si>
  <si>
    <t>154</t>
  </si>
  <si>
    <t>c-</t>
  </si>
  <si>
    <t>d-</t>
  </si>
  <si>
    <t>e-</t>
  </si>
  <si>
    <t>g-</t>
  </si>
  <si>
    <t>VI-</t>
  </si>
  <si>
    <t>30-</t>
  </si>
  <si>
    <t>31-</t>
  </si>
  <si>
    <t>33-</t>
  </si>
  <si>
    <t>33.1</t>
  </si>
  <si>
    <t>33.2</t>
  </si>
  <si>
    <t>33.3</t>
  </si>
  <si>
    <t>33.4</t>
  </si>
  <si>
    <t>33.5</t>
  </si>
  <si>
    <t>6-</t>
  </si>
  <si>
    <t>7-</t>
  </si>
  <si>
    <t>8-</t>
  </si>
  <si>
    <t>+</t>
  </si>
  <si>
    <t>9-</t>
  </si>
  <si>
    <t>10-</t>
  </si>
  <si>
    <t>11-</t>
  </si>
  <si>
    <t>12-</t>
  </si>
  <si>
    <t>13-</t>
  </si>
  <si>
    <t>14-</t>
  </si>
  <si>
    <t>15-</t>
  </si>
  <si>
    <t>16-</t>
  </si>
  <si>
    <t>17-</t>
  </si>
  <si>
    <r>
      <t xml:space="preserve">Lợi nhuận khác </t>
    </r>
    <r>
      <rPr>
        <b/>
        <i/>
        <sz val="11"/>
        <rFont val="Times New Roman"/>
        <family val="1"/>
      </rPr>
      <t xml:space="preserve"> (40 = 31 -32)</t>
    </r>
  </si>
  <si>
    <t xml:space="preserve">    11. Quỹ khen thưởng - Phúc lợi </t>
  </si>
  <si>
    <t xml:space="preserve">Thuế tài nguyên </t>
  </si>
  <si>
    <t xml:space="preserve">Lợi nhuận đầu tư vào Cty con : </t>
  </si>
  <si>
    <t xml:space="preserve">    2. Các khoản tương đương tiền </t>
  </si>
  <si>
    <t xml:space="preserve"> II- Các khoản đầu tư tài chính ngắn hạn</t>
  </si>
  <si>
    <t xml:space="preserve">    1. Đầu tư ngắn hạn </t>
  </si>
  <si>
    <t xml:space="preserve">III- Các khoản phải thu </t>
  </si>
  <si>
    <t xml:space="preserve">    1. Phải thu khách hàng </t>
  </si>
  <si>
    <t xml:space="preserve">Lãi Cổ tức, công trái, </t>
  </si>
  <si>
    <t xml:space="preserve">    2. Trả trước cho người bán </t>
  </si>
  <si>
    <t xml:space="preserve">    3. Phải thu nội bộ ngắn hạn </t>
  </si>
  <si>
    <t xml:space="preserve">    4. Phải thu theo tiến độ HĐ xây dựng</t>
  </si>
  <si>
    <t xml:space="preserve">    5. Các khoản phải thu khác</t>
  </si>
  <si>
    <t xml:space="preserve"> IV- Hàng tồn kho </t>
  </si>
  <si>
    <t xml:space="preserve">    1. Hàng tồn kho </t>
  </si>
  <si>
    <t xml:space="preserve">  V- Tài sản ngắn hạn khác </t>
  </si>
  <si>
    <t xml:space="preserve">    2.Thuế GTGT được khấu trừ </t>
  </si>
  <si>
    <t xml:space="preserve">    3. Thuế và các khoản khác phải thu nhà nước </t>
  </si>
  <si>
    <t xml:space="preserve">  I- Các khoản phải thu dài hạn</t>
  </si>
  <si>
    <t xml:space="preserve">    1. Phải thu dài hạn của khách hàng </t>
  </si>
  <si>
    <t xml:space="preserve">    2. Vốn kinh doanh ở đơn vị trực thuộc </t>
  </si>
  <si>
    <t xml:space="preserve">    3. Phải thu dài hạn nội bộ </t>
  </si>
  <si>
    <t xml:space="preserve">    4. Phải thu dài hạn khác </t>
  </si>
  <si>
    <t xml:space="preserve"> II- Tài sản cố định </t>
  </si>
  <si>
    <t xml:space="preserve">    1. Tài sản cố định hữu hình </t>
  </si>
  <si>
    <t xml:space="preserve">        - Nguyên giá</t>
  </si>
  <si>
    <t xml:space="preserve">    2. Tài sản cố định thuê tài chính </t>
  </si>
  <si>
    <t xml:space="preserve">    3. Tài sản cố định vô  hình </t>
  </si>
  <si>
    <t xml:space="preserve">    4. Chi phí xây dựng cơ bản dở dang </t>
  </si>
  <si>
    <t xml:space="preserve"> III- Bất động sản đầu tư </t>
  </si>
  <si>
    <t xml:space="preserve"> IV- Các khoản đầu tư tài chính dài hạn</t>
  </si>
  <si>
    <t xml:space="preserve">    1. Đầu tư vào Công ty con</t>
  </si>
  <si>
    <t xml:space="preserve">    2. Đầu tư vào công ty liên kết, liên doanh </t>
  </si>
  <si>
    <t>LŨY KẾ TỪ ĐẦU NĂM</t>
  </si>
  <si>
    <t xml:space="preserve">    3. Đầu tư dài hạn khác </t>
  </si>
  <si>
    <t xml:space="preserve"> V- Tài sản dài hạn khác </t>
  </si>
  <si>
    <t xml:space="preserve">    3. Tài sản dài hạn khác</t>
  </si>
  <si>
    <t xml:space="preserve">  I- Nợ ngắn hạn </t>
  </si>
  <si>
    <t xml:space="preserve">    1. Vay và nợ ngắn hạn </t>
  </si>
  <si>
    <t xml:space="preserve">    2. Phải trả cho người bán </t>
  </si>
  <si>
    <t xml:space="preserve">    3. Người mua trả tiền trước </t>
  </si>
  <si>
    <t xml:space="preserve">    4. Thuế và các khoản phải nộp nhà nước </t>
  </si>
  <si>
    <t xml:space="preserve">    5. Phải trả người lao động </t>
  </si>
  <si>
    <t xml:space="preserve">    7. Phải trả nội bộ </t>
  </si>
  <si>
    <t xml:space="preserve">    9. Các khoản phải trả, phải nộp khác </t>
  </si>
  <si>
    <t xml:space="preserve">  II- Nợ dài hạn </t>
  </si>
  <si>
    <t xml:space="preserve">    1. Phải trả dài hạn người bán </t>
  </si>
  <si>
    <t xml:space="preserve">    2. Phải trả dài hạn nội bộ</t>
  </si>
  <si>
    <t xml:space="preserve">    3. Phải trả dài hạn khác </t>
  </si>
  <si>
    <t xml:space="preserve">    4. Vay và nợ dài hạn</t>
  </si>
  <si>
    <t xml:space="preserve">    8. Doanh thu chưa thực hiện </t>
  </si>
  <si>
    <t xml:space="preserve">    1. Nguồn kinh phí </t>
  </si>
  <si>
    <t xml:space="preserve">    2. Nguồn kinh phí hình thành TSCĐ</t>
  </si>
  <si>
    <t xml:space="preserve">Kỳ kế toán năm bắt đầu từ ngày 01 tháng 01  và kết thúc vào ngày 31 tháng 12  hàng năm </t>
  </si>
  <si>
    <r>
      <t xml:space="preserve">Lĩnh vực kinh doanh : </t>
    </r>
    <r>
      <rPr>
        <sz val="11"/>
        <rFont val="Times New Roman"/>
        <family val="1"/>
      </rPr>
      <t xml:space="preserve">Thương mại - Xuất nhập khẩu - Xây dựng - Đầu tư </t>
    </r>
  </si>
  <si>
    <t xml:space="preserve">    1. Chi phí trả trước dài hạn</t>
  </si>
  <si>
    <t xml:space="preserve">    5. Thuế thu nhập hoãn lại phải trả</t>
  </si>
  <si>
    <t xml:space="preserve">    6. Dự phòng trợ cấp mất việc làm </t>
  </si>
  <si>
    <t xml:space="preserve">Tiền thu từ thanh lý, nhượng bán tài sản cố định và các tài sản dài hạn khác </t>
  </si>
  <si>
    <t xml:space="preserve">Số cuối quý </t>
  </si>
  <si>
    <t xml:space="preserve"> - Lập dự phòng giảm giá hàng tồn kho : theo chuẩn mực kế toán số 02 - "Hàng tồn kho" của Bộ Tài chính ban hành. Vào thời điểm khóa sổ công ty Công ty tổ chức đánh giá lại hàng tồn kho và trích lập dự phòng trên cơ sở chênh lệch giữa giá gốc của hàng tồn kho lớn hơn giá trị thuần có thể thực hiện được của hàng tồn kho.</t>
  </si>
  <si>
    <t xml:space="preserve">   + Tài sản cố định khấu hao theo phương pháp đường thẳng để trừ dần nguyên giá tài sản cố định theo thời gian hữu dụng ước tính, phù hợp với hướng dẫn theo Quyết định số 203/2009/QĐ/BTC ngày 20 tháng 10 năm 2009 của Bộ Trưởng Bộ Tài Chính.</t>
  </si>
  <si>
    <t xml:space="preserve">   + Bất động sản đầu tư được khấu hao theo phương pháp đường thẳng để trừ dần nguyên giá Bất động sản theo thời gian hữu dụng ước tính, phù hợp với hướng dẫn theo Thông tư  số 203/2009/TT/BTC ngày 20 tháng 10 năm 2009 của Bộ Trưởng Bộ Tài Chính.</t>
  </si>
  <si>
    <t xml:space="preserve"> - Nguyên tắc trích lập các quỹ từ lợi nhuận sau thuế : Theo điều lệ Công ty và theo quyết định của Đại hội đồng cổ đông hàng năm.</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</si>
</sst>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Z$&quot;#,##0_);\(&quot;Z$&quot;#,##0\)"/>
    <numFmt numFmtId="173" formatCode="&quot;Z$&quot;#,##0_);[Red]\(&quot;Z$&quot;#,##0\)"/>
    <numFmt numFmtId="174" formatCode="&quot;Z$&quot;#,##0.00_);\(&quot;Z$&quot;#,##0.00\)"/>
    <numFmt numFmtId="175" formatCode="&quot;Z$&quot;#,##0.00_);[Red]\(&quot;Z$&quot;#,##0.00\)"/>
    <numFmt numFmtId="176" formatCode="_(&quot;Z$&quot;* #,##0_);_(&quot;Z$&quot;* \(#,##0\);_(&quot;Z$&quot;* &quot;-&quot;_);_(@_)"/>
    <numFmt numFmtId="177" formatCode="_(&quot;Z$&quot;* #,##0.00_);_(&quot;Z$&quot;* \(#,##0.00\);_(&quot;Z$&quot;* &quot;-&quot;??_);_(@_)"/>
    <numFmt numFmtId="178" formatCode="#,##0;[Red]\(#,##0\)"/>
    <numFmt numFmtId="179" formatCode="0&quot;.&quot;"/>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quot; ñoàng&quot;"/>
    <numFmt numFmtId="186" formatCode="#,##0&quot; ñ&quot;"/>
    <numFmt numFmtId="187" formatCode="#,##0."/>
    <numFmt numFmtId="188" formatCode="#,##0,,"/>
    <numFmt numFmtId="189" formatCode="_(* #,##0.0_);_(* \(#,##0.0\);_(* &quot;-&quot;??_);_(@_)"/>
    <numFmt numFmtId="190" formatCode="_(* #,##0_);_(* \(#,##0\);_(* &quot;-&quot;??_);_(@_)"/>
    <numFmt numFmtId="191" formatCode="[$-409]dddd\,\ mmmm\ dd\,\ yyyy"/>
    <numFmt numFmtId="192" formatCode="[$-1010000]d/m/yy;@"/>
    <numFmt numFmtId="193" formatCode="#.##0;[Red]\-#.##0"/>
    <numFmt numFmtId="194" formatCode="_(* #.##0.0_);_(* \(#.##0.0\);_(* &quot;-&quot;??_);_(@_)"/>
    <numFmt numFmtId="195" formatCode="_(* #.##0._);_(* \(#.##0.\);_(* &quot;-&quot;??_);_(@_)"/>
    <numFmt numFmtId="196" formatCode="_(* #.##._);_(* \(#.##.\);_(* &quot;-&quot;??_);_(@_ⴆ"/>
    <numFmt numFmtId="197" formatCode="_(* #.#._);_(* \(#.#.\);_(* &quot;-&quot;??_);_(@_ⴆ"/>
    <numFmt numFmtId="198" formatCode="_(* #.;_(* \(#.;_(* &quot;-&quot;??_);_(@_ⴆ"/>
    <numFmt numFmtId="199" formatCode="#.##0."/>
    <numFmt numFmtId="200" formatCode="_(* #,##0.0_);_(* \(#,##0.0\);_(* &quot;-&quot;_);_(@_)"/>
    <numFmt numFmtId="201" formatCode="_(* #,##0.00_);_(* \(#,##0.00\);_(* &quot;-&quot;_);_(@_)"/>
    <numFmt numFmtId="202" formatCode="_(* #,##0.000_);_(* \(#,##0.000\);_(* &quot;-&quot;_);_(@_)"/>
    <numFmt numFmtId="203" formatCode="_(* #,##0.0000_);_(* \(#,##0.0000\);_(* &quot;-&quot;_);_(@_)"/>
  </numFmts>
  <fonts count="37">
    <font>
      <sz val="10"/>
      <name val="VNI-Times"/>
      <family val="0"/>
    </font>
    <font>
      <sz val="11"/>
      <name val="VNI-Times"/>
      <family val="0"/>
    </font>
    <font>
      <b/>
      <sz val="11"/>
      <name val="VNI-Times"/>
      <family val="0"/>
    </font>
    <font>
      <sz val="8"/>
      <name val="VNI-Times"/>
      <family val="0"/>
    </font>
    <font>
      <b/>
      <i/>
      <sz val="11"/>
      <name val="VNI-Times"/>
      <family val="0"/>
    </font>
    <font>
      <sz val="10"/>
      <name val="Arial"/>
      <family val="0"/>
    </font>
    <font>
      <u val="single"/>
      <sz val="10"/>
      <color indexed="12"/>
      <name val="VNI-Times"/>
      <family val="0"/>
    </font>
    <font>
      <u val="single"/>
      <sz val="10"/>
      <color indexed="36"/>
      <name val="VNI-Times"/>
      <family val="0"/>
    </font>
    <font>
      <b/>
      <sz val="13"/>
      <name val="Times New Roman"/>
      <family val="1"/>
    </font>
    <font>
      <b/>
      <sz val="12"/>
      <name val="Times New Roman"/>
      <family val="1"/>
    </font>
    <font>
      <b/>
      <sz val="10"/>
      <name val="Times New Roman"/>
      <family val="1"/>
    </font>
    <font>
      <sz val="12"/>
      <name val="Times New Roman"/>
      <family val="1"/>
    </font>
    <font>
      <sz val="8"/>
      <name val="Times New Roman"/>
      <family val="1"/>
    </font>
    <font>
      <b/>
      <sz val="16"/>
      <name val="Times New Roman"/>
      <family val="1"/>
    </font>
    <font>
      <b/>
      <sz val="11"/>
      <name val="Times New Roman"/>
      <family val="1"/>
    </font>
    <font>
      <sz val="11"/>
      <name val="Times New Roman"/>
      <family val="1"/>
    </font>
    <font>
      <b/>
      <sz val="11"/>
      <name val="Arial"/>
      <family val="0"/>
    </font>
    <font>
      <sz val="11"/>
      <name val="Arial"/>
      <family val="0"/>
    </font>
    <font>
      <b/>
      <i/>
      <sz val="11"/>
      <name val="Times New Roman"/>
      <family val="1"/>
    </font>
    <font>
      <b/>
      <i/>
      <sz val="11"/>
      <name val="Arial"/>
      <family val="0"/>
    </font>
    <font>
      <i/>
      <sz val="11"/>
      <name val="Times New Roman"/>
      <family val="1"/>
    </font>
    <font>
      <sz val="10"/>
      <name val="Times New Roman"/>
      <family val="1"/>
    </font>
    <font>
      <b/>
      <sz val="18"/>
      <name val="Times New Roman"/>
      <family val="1"/>
    </font>
    <font>
      <sz val="10.5"/>
      <name val="Times New Roman"/>
      <family val="1"/>
    </font>
    <font>
      <i/>
      <sz val="10.5"/>
      <name val="Times New Roman"/>
      <family val="1"/>
    </font>
    <font>
      <b/>
      <i/>
      <sz val="10"/>
      <name val="Times New Roman"/>
      <family val="1"/>
    </font>
    <font>
      <b/>
      <i/>
      <sz val="12"/>
      <name val="Times New Roman"/>
      <family val="1"/>
    </font>
    <font>
      <i/>
      <sz val="10"/>
      <name val="Times New Roman"/>
      <family val="1"/>
    </font>
    <font>
      <b/>
      <sz val="14"/>
      <name val="Times New Roman"/>
      <family val="1"/>
    </font>
    <font>
      <b/>
      <sz val="9"/>
      <name val="Times New Roman"/>
      <family val="1"/>
    </font>
    <font>
      <i/>
      <sz val="9"/>
      <name val="Times New Roman"/>
      <family val="1"/>
    </font>
    <font>
      <sz val="8"/>
      <name val="Tahoma"/>
      <family val="0"/>
    </font>
    <font>
      <b/>
      <sz val="8"/>
      <name val="Tahoma"/>
      <family val="0"/>
    </font>
    <font>
      <u val="single"/>
      <sz val="11"/>
      <name val="Times New Roman"/>
      <family val="1"/>
    </font>
    <font>
      <b/>
      <i/>
      <u val="single"/>
      <sz val="11"/>
      <name val="Times New Roman"/>
      <family val="1"/>
    </font>
    <font>
      <i/>
      <sz val="11"/>
      <name val="Arial"/>
      <family val="0"/>
    </font>
    <font>
      <b/>
      <sz val="8"/>
      <name val="VNI-Times"/>
      <family val="2"/>
    </font>
  </fonts>
  <fills count="3">
    <fill>
      <patternFill/>
    </fill>
    <fill>
      <patternFill patternType="gray125"/>
    </fill>
    <fill>
      <patternFill patternType="solid">
        <fgColor indexed="42"/>
        <bgColor indexed="64"/>
      </patternFill>
    </fill>
  </fills>
  <borders count="86">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color indexed="63"/>
      </top>
      <bottom style="hair"/>
    </border>
    <border>
      <left style="thin"/>
      <right style="double"/>
      <top>
        <color indexed="63"/>
      </top>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style="hair"/>
      <bottom>
        <color indexed="63"/>
      </bottom>
    </border>
    <border>
      <left style="thin"/>
      <right style="thin"/>
      <top style="hair"/>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double"/>
      <bottom style="double"/>
    </border>
    <border>
      <left>
        <color indexed="63"/>
      </left>
      <right>
        <color indexed="63"/>
      </right>
      <top style="double"/>
      <bottom>
        <color indexed="63"/>
      </bottom>
    </border>
    <border>
      <left style="double"/>
      <right style="thin"/>
      <top>
        <color indexed="63"/>
      </top>
      <bottom style="hair"/>
    </border>
    <border>
      <left style="thin"/>
      <right style="thin"/>
      <top>
        <color indexed="63"/>
      </top>
      <bottom>
        <color indexed="63"/>
      </bottom>
    </border>
    <border>
      <left style="thin"/>
      <right style="double"/>
      <top>
        <color indexed="63"/>
      </top>
      <bottom>
        <color indexed="63"/>
      </bottom>
    </border>
    <border>
      <left style="thin"/>
      <right style="thin"/>
      <top style="thin"/>
      <bottom style="thin"/>
    </border>
    <border>
      <left style="double"/>
      <right>
        <color indexed="63"/>
      </right>
      <top style="double"/>
      <bottom>
        <color indexed="63"/>
      </bottom>
    </border>
    <border>
      <left style="thin"/>
      <right style="double"/>
      <top style="thin"/>
      <bottom style="thin"/>
    </border>
    <border>
      <left style="double"/>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style="double"/>
      <top>
        <color indexed="63"/>
      </top>
      <bottom style="double"/>
    </border>
    <border>
      <left style="double"/>
      <right style="thin"/>
      <top style="thin"/>
      <bottom style="thin"/>
    </border>
    <border>
      <left style="double"/>
      <right style="thin"/>
      <top>
        <color indexed="63"/>
      </top>
      <bottom>
        <color indexed="63"/>
      </bottom>
    </border>
    <border>
      <left style="double"/>
      <right style="thin"/>
      <top style="thin"/>
      <bottom>
        <color indexed="63"/>
      </bottom>
    </border>
    <border>
      <left style="double"/>
      <right style="thin"/>
      <top>
        <color indexed="63"/>
      </top>
      <bottom style="double"/>
    </border>
    <border>
      <left style="double"/>
      <right style="thin"/>
      <top style="double"/>
      <bottom style="hair"/>
    </border>
    <border>
      <left style="thin"/>
      <right style="thin"/>
      <top style="double"/>
      <bottom style="hair"/>
    </border>
    <border>
      <left style="thin"/>
      <right>
        <color indexed="63"/>
      </right>
      <top style="thin"/>
      <bottom style="thin"/>
    </border>
    <border>
      <left style="thin"/>
      <right style="double"/>
      <top style="double"/>
      <bottom style="hair"/>
    </border>
    <border>
      <left style="thin"/>
      <right style="double"/>
      <top style="hair"/>
      <bottom>
        <color indexed="63"/>
      </bottom>
    </border>
    <border>
      <left style="thin"/>
      <right style="double"/>
      <top>
        <color indexed="63"/>
      </top>
      <bottom style="thin"/>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style="thin"/>
      <right style="double"/>
      <top style="double"/>
      <bottom>
        <color indexed="63"/>
      </bottom>
    </border>
    <border>
      <left style="double"/>
      <right style="thin"/>
      <top style="double"/>
      <bottom>
        <color indexed="63"/>
      </bottom>
    </border>
    <border>
      <left style="double"/>
      <right style="thin"/>
      <top>
        <color indexed="63"/>
      </top>
      <bottom style="thin"/>
    </border>
    <border>
      <left style="double"/>
      <right>
        <color indexed="63"/>
      </right>
      <top style="thin"/>
      <bottom style="thin"/>
    </border>
    <border>
      <left>
        <color indexed="63"/>
      </left>
      <right>
        <color indexed="63"/>
      </right>
      <top style="thin"/>
      <bottom style="thin"/>
    </border>
    <border>
      <left style="thin"/>
      <right style="medium"/>
      <top>
        <color indexed="63"/>
      </top>
      <bottom style="hair"/>
    </border>
    <border>
      <left style="thin"/>
      <right style="thin"/>
      <top>
        <color indexed="63"/>
      </top>
      <bottom style="medium"/>
    </border>
    <border>
      <left style="medium"/>
      <right style="thin"/>
      <top>
        <color indexed="63"/>
      </top>
      <bottom style="hair"/>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medium"/>
      <bottom style="thin"/>
    </border>
    <border>
      <left style="medium"/>
      <right>
        <color indexed="63"/>
      </right>
      <top>
        <color indexed="63"/>
      </top>
      <bottom>
        <color indexed="63"/>
      </bottom>
    </border>
    <border>
      <left style="medium"/>
      <right style="thin"/>
      <top>
        <color indexed="63"/>
      </top>
      <bottom style="medium"/>
    </border>
    <border>
      <left style="thin"/>
      <right style="medium"/>
      <top style="hair"/>
      <bottom style="hair"/>
    </border>
    <border>
      <left style="medium"/>
      <right style="thin"/>
      <top>
        <color indexed="63"/>
      </top>
      <bottom style="thin"/>
    </border>
    <border>
      <left style="thin"/>
      <right style="medium"/>
      <top>
        <color indexed="63"/>
      </top>
      <bottom style="thin"/>
    </border>
    <border>
      <left style="medium"/>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color indexed="63"/>
      </top>
      <bottom style="medium"/>
    </border>
    <border>
      <left>
        <color indexed="63"/>
      </left>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medium"/>
      <right style="thin"/>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0">
    <xf numFmtId="0" fontId="0" fillId="0" borderId="0" xfId="0" applyAlignment="1">
      <alignment/>
    </xf>
    <xf numFmtId="38" fontId="1" fillId="0" borderId="0" xfId="0" applyNumberFormat="1" applyFont="1" applyAlignment="1">
      <alignment/>
    </xf>
    <xf numFmtId="0" fontId="4" fillId="0" borderId="0" xfId="0" applyFont="1" applyAlignment="1">
      <alignment/>
    </xf>
    <xf numFmtId="38" fontId="1" fillId="0" borderId="0" xfId="0" applyNumberFormat="1" applyFont="1" applyBorder="1" applyAlignment="1">
      <alignment vertical="center"/>
    </xf>
    <xf numFmtId="38" fontId="2" fillId="0" borderId="0" xfId="0" applyNumberFormat="1" applyFont="1" applyBorder="1" applyAlignment="1">
      <alignment vertical="center"/>
    </xf>
    <xf numFmtId="38" fontId="2" fillId="0" borderId="0" xfId="0" applyNumberFormat="1" applyFont="1" applyBorder="1" applyAlignment="1">
      <alignment/>
    </xf>
    <xf numFmtId="0" fontId="9" fillId="0" borderId="0" xfId="0" applyFont="1" applyAlignment="1">
      <alignment/>
    </xf>
    <xf numFmtId="0" fontId="11" fillId="0" borderId="0" xfId="0" applyFont="1" applyAlignment="1">
      <alignment/>
    </xf>
    <xf numFmtId="0" fontId="11" fillId="0" borderId="0" xfId="0" applyFont="1" applyAlignment="1">
      <alignment horizontal="right"/>
    </xf>
    <xf numFmtId="0" fontId="11"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5" fillId="0" borderId="0" xfId="0" applyFont="1" applyAlignment="1">
      <alignment/>
    </xf>
    <xf numFmtId="0" fontId="15" fillId="0" borderId="0" xfId="0" applyFont="1" applyAlignment="1">
      <alignment horizontal="center"/>
    </xf>
    <xf numFmtId="0" fontId="14"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vertical="top" wrapText="1"/>
    </xf>
    <xf numFmtId="0" fontId="15" fillId="0" borderId="0" xfId="0" applyFont="1" applyAlignment="1">
      <alignment horizontal="right" vertical="top"/>
    </xf>
    <xf numFmtId="0" fontId="14" fillId="0" borderId="0" xfId="0" applyFont="1" applyAlignment="1">
      <alignment/>
    </xf>
    <xf numFmtId="0" fontId="15" fillId="0" borderId="0" xfId="0" applyFont="1" applyAlignment="1">
      <alignment vertical="top"/>
    </xf>
    <xf numFmtId="0" fontId="14" fillId="0" borderId="0" xfId="0" applyFont="1" applyAlignment="1">
      <alignment horizontal="center"/>
    </xf>
    <xf numFmtId="3" fontId="14" fillId="0" borderId="0" xfId="0" applyNumberFormat="1" applyFont="1" applyAlignment="1">
      <alignment/>
    </xf>
    <xf numFmtId="3" fontId="15" fillId="0" borderId="0" xfId="0" applyNumberFormat="1" applyFont="1" applyAlignment="1">
      <alignment/>
    </xf>
    <xf numFmtId="3" fontId="15" fillId="0" borderId="0" xfId="0" applyNumberFormat="1" applyFont="1" applyAlignment="1">
      <alignment horizontal="right"/>
    </xf>
    <xf numFmtId="0" fontId="14" fillId="0" borderId="0" xfId="0" applyFont="1" applyAlignment="1">
      <alignment horizontal="center" vertical="center"/>
    </xf>
    <xf numFmtId="3" fontId="15" fillId="0" borderId="0" xfId="0" applyNumberFormat="1" applyFont="1" applyAlignment="1">
      <alignment vertical="center"/>
    </xf>
    <xf numFmtId="0" fontId="15" fillId="0" borderId="0" xfId="0" applyFont="1" applyBorder="1" applyAlignment="1">
      <alignment vertical="center"/>
    </xf>
    <xf numFmtId="3" fontId="14" fillId="0" borderId="0" xfId="0" applyNumberFormat="1" applyFont="1" applyAlignment="1">
      <alignment vertical="center"/>
    </xf>
    <xf numFmtId="0" fontId="15" fillId="0" borderId="0" xfId="0" applyFont="1" applyAlignment="1">
      <alignment horizontal="center" vertical="center"/>
    </xf>
    <xf numFmtId="3" fontId="14"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0" fontId="14" fillId="0" borderId="0" xfId="0" applyFont="1" applyAlignment="1">
      <alignment horizontal="left"/>
    </xf>
    <xf numFmtId="3" fontId="14" fillId="0" borderId="0" xfId="0" applyNumberFormat="1" applyFont="1" applyBorder="1" applyAlignment="1">
      <alignment/>
    </xf>
    <xf numFmtId="0" fontId="17" fillId="0" borderId="0" xfId="0" applyFont="1" applyAlignment="1">
      <alignment horizontal="right"/>
    </xf>
    <xf numFmtId="0" fontId="14" fillId="0" borderId="0" xfId="0" applyFont="1" applyAlignment="1">
      <alignment horizontal="right" vertical="top"/>
    </xf>
    <xf numFmtId="0" fontId="14" fillId="0" borderId="0" xfId="0" applyFont="1" applyAlignment="1">
      <alignment vertical="top"/>
    </xf>
    <xf numFmtId="0" fontId="18" fillId="0" borderId="0" xfId="0" applyFont="1" applyBorder="1" applyAlignment="1">
      <alignment horizontal="right"/>
    </xf>
    <xf numFmtId="0" fontId="18" fillId="0" borderId="0" xfId="0" applyFont="1" applyAlignment="1">
      <alignment/>
    </xf>
    <xf numFmtId="0" fontId="15"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4" fillId="0" borderId="0" xfId="0" applyFont="1" applyBorder="1" applyAlignment="1">
      <alignment horizontal="center"/>
    </xf>
    <xf numFmtId="0" fontId="2" fillId="0" borderId="0" xfId="0" applyFont="1" applyBorder="1" applyAlignment="1">
      <alignment horizontal="center"/>
    </xf>
    <xf numFmtId="38" fontId="14" fillId="0" borderId="0" xfId="0" applyNumberFormat="1" applyFont="1" applyBorder="1" applyAlignment="1">
      <alignment vertical="center"/>
    </xf>
    <xf numFmtId="38" fontId="15" fillId="0" borderId="0" xfId="0" applyNumberFormat="1" applyFont="1" applyBorder="1" applyAlignment="1">
      <alignment vertical="center"/>
    </xf>
    <xf numFmtId="38" fontId="14" fillId="0" borderId="0" xfId="0" applyNumberFormat="1" applyFont="1" applyBorder="1" applyAlignment="1">
      <alignment horizontal="center" vertical="center"/>
    </xf>
    <xf numFmtId="38" fontId="14" fillId="0" borderId="0" xfId="0" applyNumberFormat="1" applyFont="1" applyBorder="1" applyAlignment="1">
      <alignment horizontal="center"/>
    </xf>
    <xf numFmtId="38" fontId="14" fillId="0" borderId="0" xfId="0" applyNumberFormat="1" applyFont="1" applyBorder="1" applyAlignment="1">
      <alignment/>
    </xf>
    <xf numFmtId="38" fontId="15" fillId="0" borderId="0" xfId="0" applyNumberFormat="1" applyFont="1" applyAlignment="1">
      <alignment/>
    </xf>
    <xf numFmtId="38" fontId="17" fillId="0" borderId="0" xfId="0" applyNumberFormat="1" applyFont="1" applyAlignment="1">
      <alignment/>
    </xf>
    <xf numFmtId="0" fontId="18" fillId="0" borderId="0" xfId="0" applyFont="1" applyAlignment="1">
      <alignment horizontal="right"/>
    </xf>
    <xf numFmtId="3" fontId="15" fillId="0" borderId="0" xfId="0" applyNumberFormat="1" applyFont="1" applyBorder="1" applyAlignment="1">
      <alignment/>
    </xf>
    <xf numFmtId="0" fontId="18" fillId="0" borderId="0" xfId="0" applyFont="1" applyAlignment="1">
      <alignment/>
    </xf>
    <xf numFmtId="3" fontId="15" fillId="0" borderId="0" xfId="0" applyNumberFormat="1" applyFont="1" applyAlignment="1">
      <alignment horizontal="right" indent="1"/>
    </xf>
    <xf numFmtId="0" fontId="15" fillId="0" borderId="0" xfId="0" applyFont="1" applyAlignment="1">
      <alignment horizontal="right" indent="1"/>
    </xf>
    <xf numFmtId="0" fontId="19" fillId="0" borderId="0" xfId="0" applyFont="1" applyAlignment="1">
      <alignment/>
    </xf>
    <xf numFmtId="0" fontId="18" fillId="0" borderId="0" xfId="0" applyFont="1" applyAlignment="1">
      <alignment horizontal="center"/>
    </xf>
    <xf numFmtId="0" fontId="16" fillId="0" borderId="0" xfId="0" applyFont="1" applyAlignment="1">
      <alignment vertical="top"/>
    </xf>
    <xf numFmtId="0" fontId="20" fillId="0" borderId="0" xfId="0" applyFont="1" applyAlignment="1">
      <alignment horizontal="right"/>
    </xf>
    <xf numFmtId="0" fontId="20" fillId="0" borderId="0" xfId="0" applyFont="1" applyAlignment="1">
      <alignment/>
    </xf>
    <xf numFmtId="0" fontId="14" fillId="0" borderId="0" xfId="0" applyFont="1" applyAlignment="1">
      <alignment/>
    </xf>
    <xf numFmtId="0" fontId="21" fillId="0" borderId="0" xfId="0" applyFont="1" applyAlignment="1">
      <alignment/>
    </xf>
    <xf numFmtId="0" fontId="10" fillId="0" borderId="0" xfId="0" applyFont="1" applyAlignment="1">
      <alignment/>
    </xf>
    <xf numFmtId="3" fontId="21" fillId="0" borderId="0" xfId="0" applyNumberFormat="1" applyFont="1" applyAlignment="1">
      <alignment/>
    </xf>
    <xf numFmtId="0" fontId="23" fillId="0" borderId="0" xfId="0" applyFont="1" applyAlignment="1">
      <alignment/>
    </xf>
    <xf numFmtId="0" fontId="25" fillId="0" borderId="0" xfId="0" applyFont="1" applyAlignment="1">
      <alignment horizontal="left"/>
    </xf>
    <xf numFmtId="0" fontId="21" fillId="0" borderId="0" xfId="0" applyFont="1" applyAlignment="1">
      <alignment horizontal="centerContinuous"/>
    </xf>
    <xf numFmtId="178" fontId="10" fillId="0" borderId="0" xfId="0" applyNumberFormat="1" applyFont="1" applyAlignment="1">
      <alignment horizontal="center" wrapText="1"/>
    </xf>
    <xf numFmtId="178" fontId="9" fillId="0" borderId="0" xfId="0" applyNumberFormat="1" applyFont="1" applyAlignment="1">
      <alignment horizontal="centerContinuous"/>
    </xf>
    <xf numFmtId="178" fontId="24" fillId="0" borderId="0" xfId="0" applyNumberFormat="1" applyFont="1" applyAlignment="1">
      <alignment horizontal="centerContinuous"/>
    </xf>
    <xf numFmtId="49" fontId="21" fillId="0" borderId="0" xfId="0" applyNumberFormat="1" applyFont="1" applyAlignment="1">
      <alignment vertical="center"/>
    </xf>
    <xf numFmtId="49" fontId="21" fillId="0" borderId="0" xfId="0" applyNumberFormat="1" applyFont="1" applyAlignment="1">
      <alignment horizontal="center" vertical="center"/>
    </xf>
    <xf numFmtId="38" fontId="21" fillId="0" borderId="0" xfId="0" applyNumberFormat="1" applyFont="1" applyAlignment="1">
      <alignment vertical="center"/>
    </xf>
    <xf numFmtId="0" fontId="21" fillId="0" borderId="0" xfId="0" applyFont="1" applyAlignment="1">
      <alignment vertical="center"/>
    </xf>
    <xf numFmtId="0" fontId="10" fillId="0" borderId="0" xfId="0" applyFont="1" applyAlignment="1">
      <alignment vertical="center"/>
    </xf>
    <xf numFmtId="178" fontId="21" fillId="0" borderId="0" xfId="0" applyNumberFormat="1" applyFont="1" applyAlignment="1">
      <alignment/>
    </xf>
    <xf numFmtId="49" fontId="14" fillId="2" borderId="1"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xf>
    <xf numFmtId="49" fontId="14" fillId="2" borderId="2" xfId="0" applyNumberFormat="1" applyFont="1" applyFill="1" applyBorder="1" applyAlignment="1">
      <alignment horizontal="center" vertical="center" wrapText="1"/>
    </xf>
    <xf numFmtId="38" fontId="14" fillId="2" borderId="2" xfId="0" applyNumberFormat="1" applyFont="1" applyFill="1" applyBorder="1" applyAlignment="1">
      <alignment horizontal="center" vertical="center" wrapText="1"/>
    </xf>
    <xf numFmtId="38" fontId="14" fillId="2" borderId="3" xfId="0" applyNumberFormat="1" applyFont="1" applyFill="1" applyBorder="1" applyAlignment="1">
      <alignment horizontal="center" vertical="center" wrapText="1"/>
    </xf>
    <xf numFmtId="49" fontId="14" fillId="0" borderId="4" xfId="0" applyNumberFormat="1" applyFont="1" applyBorder="1" applyAlignment="1">
      <alignment horizontal="center" vertical="center"/>
    </xf>
    <xf numFmtId="38" fontId="14" fillId="0" borderId="4" xfId="0" applyNumberFormat="1" applyFont="1" applyBorder="1" applyAlignment="1">
      <alignment vertical="center"/>
    </xf>
    <xf numFmtId="38" fontId="14" fillId="0" borderId="5" xfId="0" applyNumberFormat="1" applyFont="1" applyBorder="1" applyAlignment="1">
      <alignment vertical="center"/>
    </xf>
    <xf numFmtId="49" fontId="14" fillId="0" borderId="6" xfId="0" applyNumberFormat="1" applyFont="1" applyBorder="1" applyAlignment="1">
      <alignment vertical="center"/>
    </xf>
    <xf numFmtId="49" fontId="14" fillId="0" borderId="7" xfId="0" applyNumberFormat="1" applyFont="1" applyBorder="1" applyAlignment="1">
      <alignment horizontal="center" vertical="center"/>
    </xf>
    <xf numFmtId="38" fontId="14" fillId="0" borderId="7" xfId="0" applyNumberFormat="1" applyFont="1" applyBorder="1" applyAlignment="1">
      <alignment vertical="center"/>
    </xf>
    <xf numFmtId="38" fontId="14" fillId="0" borderId="8" xfId="0" applyNumberFormat="1" applyFont="1" applyBorder="1" applyAlignment="1">
      <alignment vertical="center"/>
    </xf>
    <xf numFmtId="49" fontId="15" fillId="0" borderId="6" xfId="0" applyNumberFormat="1" applyFont="1" applyBorder="1" applyAlignment="1">
      <alignment vertical="center"/>
    </xf>
    <xf numFmtId="49" fontId="15" fillId="0" borderId="7" xfId="0" applyNumberFormat="1" applyFont="1" applyBorder="1" applyAlignment="1">
      <alignment horizontal="center" vertical="center"/>
    </xf>
    <xf numFmtId="38" fontId="15" fillId="0" borderId="7" xfId="0" applyNumberFormat="1" applyFont="1" applyBorder="1" applyAlignment="1">
      <alignment vertical="center"/>
    </xf>
    <xf numFmtId="38" fontId="15" fillId="0" borderId="8" xfId="0" applyNumberFormat="1" applyFont="1" applyBorder="1" applyAlignment="1">
      <alignment vertical="center"/>
    </xf>
    <xf numFmtId="38" fontId="15" fillId="0" borderId="7" xfId="0" applyNumberFormat="1" applyFont="1" applyFill="1" applyBorder="1" applyAlignment="1">
      <alignment vertical="center"/>
    </xf>
    <xf numFmtId="49" fontId="15" fillId="0" borderId="9" xfId="0" applyNumberFormat="1" applyFont="1" applyBorder="1" applyAlignment="1">
      <alignment vertical="center"/>
    </xf>
    <xf numFmtId="49" fontId="15" fillId="0" borderId="10" xfId="0" applyNumberFormat="1" applyFont="1" applyBorder="1" applyAlignment="1">
      <alignment horizontal="center" vertical="center"/>
    </xf>
    <xf numFmtId="38" fontId="15" fillId="0" borderId="10" xfId="0" applyNumberFormat="1" applyFont="1" applyBorder="1" applyAlignment="1">
      <alignment vertical="center"/>
    </xf>
    <xf numFmtId="38" fontId="15" fillId="0" borderId="11" xfId="0" applyNumberFormat="1" applyFont="1" applyBorder="1" applyAlignment="1">
      <alignment vertical="center"/>
    </xf>
    <xf numFmtId="49" fontId="15" fillId="0" borderId="12" xfId="0" applyNumberFormat="1" applyFont="1" applyBorder="1" applyAlignment="1">
      <alignment vertical="center"/>
    </xf>
    <xf numFmtId="49" fontId="15" fillId="0" borderId="13" xfId="0" applyNumberFormat="1" applyFont="1" applyBorder="1" applyAlignment="1">
      <alignment horizontal="center" vertical="center"/>
    </xf>
    <xf numFmtId="38" fontId="15" fillId="0" borderId="13" xfId="0" applyNumberFormat="1" applyFont="1" applyBorder="1" applyAlignment="1">
      <alignment vertical="center"/>
    </xf>
    <xf numFmtId="49" fontId="14" fillId="2" borderId="14"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38" fontId="14" fillId="2" borderId="15" xfId="0" applyNumberFormat="1" applyFont="1" applyFill="1" applyBorder="1" applyAlignment="1">
      <alignment vertical="center"/>
    </xf>
    <xf numFmtId="38" fontId="14" fillId="2" borderId="16" xfId="0" applyNumberFormat="1" applyFont="1" applyFill="1" applyBorder="1" applyAlignment="1">
      <alignment vertical="center"/>
    </xf>
    <xf numFmtId="49" fontId="14" fillId="0" borderId="17" xfId="0" applyNumberFormat="1" applyFont="1" applyFill="1" applyBorder="1" applyAlignment="1">
      <alignment vertical="center"/>
    </xf>
    <xf numFmtId="49" fontId="14" fillId="0" borderId="17" xfId="0" applyNumberFormat="1" applyFont="1" applyFill="1" applyBorder="1" applyAlignment="1">
      <alignment horizontal="center" vertical="center"/>
    </xf>
    <xf numFmtId="38" fontId="14" fillId="0" borderId="17" xfId="0" applyNumberFormat="1" applyFont="1" applyFill="1" applyBorder="1" applyAlignment="1">
      <alignment vertical="center"/>
    </xf>
    <xf numFmtId="49" fontId="10" fillId="0" borderId="18" xfId="0" applyNumberFormat="1" applyFont="1" applyFill="1" applyBorder="1" applyAlignment="1">
      <alignment vertical="center"/>
    </xf>
    <xf numFmtId="49" fontId="10" fillId="0" borderId="18" xfId="0" applyNumberFormat="1" applyFont="1" applyFill="1" applyBorder="1" applyAlignment="1">
      <alignment horizontal="center" vertical="center"/>
    </xf>
    <xf numFmtId="38" fontId="10" fillId="0" borderId="18" xfId="0" applyNumberFormat="1" applyFont="1" applyFill="1" applyBorder="1" applyAlignment="1">
      <alignment vertical="center"/>
    </xf>
    <xf numFmtId="49" fontId="15" fillId="0" borderId="4" xfId="0" applyNumberFormat="1" applyFont="1" applyBorder="1" applyAlignment="1">
      <alignment horizontal="center" vertical="center"/>
    </xf>
    <xf numFmtId="38" fontId="15" fillId="0" borderId="4" xfId="0" applyNumberFormat="1" applyFont="1" applyBorder="1" applyAlignment="1">
      <alignment vertical="center"/>
    </xf>
    <xf numFmtId="38" fontId="15" fillId="0" borderId="5" xfId="0" applyNumberFormat="1" applyFont="1" applyBorder="1" applyAlignment="1">
      <alignment vertical="center"/>
    </xf>
    <xf numFmtId="38" fontId="11" fillId="0" borderId="0" xfId="0" applyNumberFormat="1" applyFont="1" applyAlignment="1">
      <alignment/>
    </xf>
    <xf numFmtId="0" fontId="26" fillId="0" borderId="0" xfId="0" applyFont="1" applyAlignment="1">
      <alignment/>
    </xf>
    <xf numFmtId="0" fontId="10" fillId="0" borderId="0" xfId="0" applyFont="1" applyAlignment="1">
      <alignment horizontal="center"/>
    </xf>
    <xf numFmtId="178" fontId="15" fillId="0" borderId="0" xfId="0" applyNumberFormat="1" applyFont="1" applyAlignment="1">
      <alignment horizontal="center"/>
    </xf>
    <xf numFmtId="49" fontId="14" fillId="0" borderId="19" xfId="0" applyNumberFormat="1" applyFont="1" applyBorder="1" applyAlignment="1">
      <alignment vertical="center"/>
    </xf>
    <xf numFmtId="38" fontId="14" fillId="0" borderId="0" xfId="0" applyNumberFormat="1" applyFont="1" applyAlignment="1">
      <alignment vertical="center"/>
    </xf>
    <xf numFmtId="190" fontId="14" fillId="0" borderId="0" xfId="15" applyNumberFormat="1" applyFont="1" applyAlignment="1">
      <alignment vertical="center"/>
    </xf>
    <xf numFmtId="49" fontId="15" fillId="0" borderId="19" xfId="0" applyNumberFormat="1" applyFont="1" applyBorder="1" applyAlignment="1">
      <alignment vertical="center"/>
    </xf>
    <xf numFmtId="49" fontId="15" fillId="0" borderId="20" xfId="0" applyNumberFormat="1" applyFont="1" applyBorder="1" applyAlignment="1">
      <alignment horizontal="center" vertical="center"/>
    </xf>
    <xf numFmtId="38" fontId="15" fillId="0" borderId="20" xfId="0" applyNumberFormat="1" applyFont="1" applyBorder="1" applyAlignment="1">
      <alignment vertical="center"/>
    </xf>
    <xf numFmtId="38" fontId="15" fillId="0" borderId="21" xfId="0" applyNumberFormat="1" applyFont="1" applyBorder="1" applyAlignment="1">
      <alignment vertical="center"/>
    </xf>
    <xf numFmtId="178" fontId="10" fillId="0" borderId="22" xfId="0" applyNumberFormat="1" applyFont="1" applyBorder="1" applyAlignment="1">
      <alignment horizontal="center"/>
    </xf>
    <xf numFmtId="0" fontId="25" fillId="0" borderId="0" xfId="0" applyFont="1" applyAlignment="1">
      <alignment horizontal="center"/>
    </xf>
    <xf numFmtId="178" fontId="27" fillId="0" borderId="0" xfId="0" applyNumberFormat="1" applyFont="1" applyAlignment="1">
      <alignment horizontal="right"/>
    </xf>
    <xf numFmtId="0" fontId="10" fillId="0" borderId="23" xfId="0" applyFont="1" applyBorder="1" applyAlignment="1">
      <alignment/>
    </xf>
    <xf numFmtId="0" fontId="10" fillId="0" borderId="18"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0" fillId="0" borderId="22" xfId="0" applyFont="1" applyBorder="1" applyAlignment="1">
      <alignment horizontal="center"/>
    </xf>
    <xf numFmtId="0" fontId="10" fillId="0" borderId="24" xfId="0" applyFont="1" applyBorder="1" applyAlignment="1">
      <alignment horizontal="center"/>
    </xf>
    <xf numFmtId="179" fontId="14" fillId="0" borderId="25" xfId="0" applyNumberFormat="1" applyFont="1" applyBorder="1" applyAlignment="1">
      <alignment horizontal="right" vertical="center"/>
    </xf>
    <xf numFmtId="0" fontId="14" fillId="0" borderId="0" xfId="0" applyFont="1" applyBorder="1" applyAlignment="1">
      <alignment horizontal="left" vertical="center" wrapText="1" indent="1"/>
    </xf>
    <xf numFmtId="0" fontId="14" fillId="0" borderId="26" xfId="0" applyFont="1" applyBorder="1" applyAlignment="1" quotePrefix="1">
      <alignment horizontal="center" vertical="center"/>
    </xf>
    <xf numFmtId="3" fontId="14" fillId="0" borderId="26" xfId="0" applyNumberFormat="1" applyFont="1" applyBorder="1" applyAlignment="1">
      <alignment horizontal="center" vertical="center"/>
    </xf>
    <xf numFmtId="0" fontId="10" fillId="0" borderId="27" xfId="0" applyFont="1" applyBorder="1" applyAlignment="1">
      <alignment horizontal="center" vertical="center" wrapText="1"/>
    </xf>
    <xf numFmtId="38" fontId="14" fillId="0" borderId="26" xfId="0" applyNumberFormat="1" applyFont="1" applyBorder="1" applyAlignment="1">
      <alignment vertical="center"/>
    </xf>
    <xf numFmtId="38" fontId="14" fillId="0" borderId="28" xfId="0" applyNumberFormat="1" applyFont="1" applyBorder="1" applyAlignment="1">
      <alignment vertical="center"/>
    </xf>
    <xf numFmtId="179" fontId="15" fillId="0" borderId="25" xfId="0" applyNumberFormat="1" applyFont="1" applyBorder="1" applyAlignment="1">
      <alignment horizontal="right" vertical="center"/>
    </xf>
    <xf numFmtId="0" fontId="15" fillId="0" borderId="0" xfId="0" applyFont="1" applyBorder="1" applyAlignment="1">
      <alignment horizontal="left" vertical="center" wrapText="1" indent="1"/>
    </xf>
    <xf numFmtId="0" fontId="15" fillId="0" borderId="20" xfId="0" applyFont="1" applyBorder="1" applyAlignment="1" quotePrefix="1">
      <alignment horizontal="center" vertical="center"/>
    </xf>
    <xf numFmtId="3" fontId="15" fillId="0" borderId="20" xfId="0" applyNumberFormat="1" applyFont="1" applyBorder="1" applyAlignment="1">
      <alignment horizontal="center" vertical="center"/>
    </xf>
    <xf numFmtId="0" fontId="14" fillId="0" borderId="20" xfId="0" applyFont="1" applyBorder="1" applyAlignment="1">
      <alignment horizontal="center" vertical="center"/>
    </xf>
    <xf numFmtId="3" fontId="14" fillId="0" borderId="20" xfId="0" applyNumberFormat="1" applyFont="1" applyBorder="1" applyAlignment="1">
      <alignment horizontal="center" vertical="center"/>
    </xf>
    <xf numFmtId="38" fontId="14" fillId="0" borderId="20" xfId="0" applyNumberFormat="1" applyFont="1" applyBorder="1" applyAlignment="1">
      <alignment vertical="center"/>
    </xf>
    <xf numFmtId="38" fontId="14" fillId="0" borderId="21" xfId="0" applyNumberFormat="1" applyFont="1" applyBorder="1" applyAlignment="1">
      <alignment vertical="center"/>
    </xf>
    <xf numFmtId="0" fontId="18" fillId="0" borderId="0" xfId="0" applyFont="1" applyBorder="1" applyAlignment="1">
      <alignment horizontal="left" vertical="center" wrapText="1" indent="1"/>
    </xf>
    <xf numFmtId="0" fontId="15" fillId="0" borderId="20" xfId="0" applyFont="1" applyBorder="1" applyAlignment="1">
      <alignment horizontal="center" vertical="center"/>
    </xf>
    <xf numFmtId="190" fontId="14" fillId="0" borderId="20" xfId="15" applyNumberFormat="1" applyFont="1" applyBorder="1" applyAlignment="1">
      <alignment vertical="center"/>
    </xf>
    <xf numFmtId="179" fontId="14" fillId="0" borderId="29" xfId="0" applyNumberFormat="1" applyFont="1" applyBorder="1" applyAlignment="1">
      <alignment horizontal="right" vertical="center"/>
    </xf>
    <xf numFmtId="0" fontId="15" fillId="0" borderId="30" xfId="0" applyFont="1" applyBorder="1" applyAlignment="1">
      <alignment horizontal="left" vertical="center" wrapText="1"/>
    </xf>
    <xf numFmtId="0" fontId="15" fillId="0" borderId="31" xfId="0" applyFont="1" applyBorder="1" applyAlignment="1">
      <alignment vertical="center"/>
    </xf>
    <xf numFmtId="0" fontId="15" fillId="0" borderId="31" xfId="0" applyFont="1" applyBorder="1" applyAlignment="1">
      <alignment horizontal="center" vertical="center"/>
    </xf>
    <xf numFmtId="38" fontId="15" fillId="0" borderId="31" xfId="0" applyNumberFormat="1" applyFont="1" applyBorder="1" applyAlignment="1">
      <alignment vertical="center"/>
    </xf>
    <xf numFmtId="38" fontId="15" fillId="0" borderId="32" xfId="0" applyNumberFormat="1" applyFont="1" applyBorder="1" applyAlignment="1">
      <alignment vertical="center"/>
    </xf>
    <xf numFmtId="179" fontId="14" fillId="0" borderId="0" xfId="0" applyNumberFormat="1" applyFont="1" applyAlignment="1">
      <alignment horizontal="right" vertical="center"/>
    </xf>
    <xf numFmtId="178" fontId="14" fillId="0" borderId="0" xfId="0" applyNumberFormat="1" applyFont="1" applyAlignment="1">
      <alignment horizontal="center"/>
    </xf>
    <xf numFmtId="38" fontId="15" fillId="0" borderId="0" xfId="0" applyNumberFormat="1" applyFont="1" applyAlignment="1">
      <alignment vertical="center"/>
    </xf>
    <xf numFmtId="188" fontId="15" fillId="0" borderId="0" xfId="0" applyNumberFormat="1" applyFont="1" applyAlignment="1">
      <alignment vertical="center"/>
    </xf>
    <xf numFmtId="179" fontId="14" fillId="0" borderId="0" xfId="0" applyNumberFormat="1" applyFont="1" applyAlignment="1">
      <alignment horizontal="left" vertical="center"/>
    </xf>
    <xf numFmtId="0" fontId="9" fillId="0" borderId="0" xfId="0" applyFont="1" applyAlignment="1">
      <alignment horizontal="centerContinuous"/>
    </xf>
    <xf numFmtId="0" fontId="21" fillId="0" borderId="33" xfId="0" applyFont="1" applyBorder="1" applyAlignment="1">
      <alignment horizontal="center"/>
    </xf>
    <xf numFmtId="0" fontId="21" fillId="0" borderId="22" xfId="0" applyFont="1" applyBorder="1" applyAlignment="1">
      <alignment horizontal="center"/>
    </xf>
    <xf numFmtId="0" fontId="21" fillId="0" borderId="24" xfId="0" applyFont="1" applyBorder="1" applyAlignment="1">
      <alignment horizontal="center"/>
    </xf>
    <xf numFmtId="0" fontId="14" fillId="0" borderId="34" xfId="0" applyFont="1" applyBorder="1" applyAlignment="1">
      <alignment/>
    </xf>
    <xf numFmtId="0" fontId="14" fillId="0" borderId="20" xfId="0" applyFont="1" applyBorder="1" applyAlignment="1">
      <alignment horizontal="center"/>
    </xf>
    <xf numFmtId="3" fontId="14" fillId="0" borderId="20" xfId="0" applyNumberFormat="1" applyFont="1" applyBorder="1" applyAlignment="1">
      <alignment/>
    </xf>
    <xf numFmtId="3" fontId="14" fillId="0" borderId="28" xfId="0" applyNumberFormat="1" applyFont="1" applyBorder="1" applyAlignment="1">
      <alignment/>
    </xf>
    <xf numFmtId="0" fontId="15" fillId="0" borderId="34" xfId="0" applyFont="1" applyBorder="1" applyAlignment="1">
      <alignment/>
    </xf>
    <xf numFmtId="0" fontId="15" fillId="0" borderId="20" xfId="0" applyFont="1" applyBorder="1" applyAlignment="1">
      <alignment horizontal="center"/>
    </xf>
    <xf numFmtId="3" fontId="15" fillId="0" borderId="20" xfId="0" applyNumberFormat="1" applyFont="1" applyBorder="1" applyAlignment="1">
      <alignment/>
    </xf>
    <xf numFmtId="3" fontId="15" fillId="0" borderId="21" xfId="0" applyNumberFormat="1" applyFont="1" applyBorder="1" applyAlignment="1">
      <alignment/>
    </xf>
    <xf numFmtId="3" fontId="15" fillId="0" borderId="20" xfId="0" applyNumberFormat="1" applyFont="1" applyBorder="1" applyAlignment="1">
      <alignment vertical="center"/>
    </xf>
    <xf numFmtId="3" fontId="14" fillId="0" borderId="21" xfId="0" applyNumberFormat="1" applyFont="1" applyBorder="1" applyAlignment="1">
      <alignment/>
    </xf>
    <xf numFmtId="0" fontId="14" fillId="0" borderId="14" xfId="0" applyFont="1" applyBorder="1" applyAlignment="1">
      <alignment horizontal="center"/>
    </xf>
    <xf numFmtId="0" fontId="14" fillId="0" borderId="15" xfId="0" applyFont="1" applyBorder="1" applyAlignment="1">
      <alignment horizontal="center"/>
    </xf>
    <xf numFmtId="3" fontId="14" fillId="0" borderId="15" xfId="0" applyNumberFormat="1" applyFont="1" applyBorder="1" applyAlignment="1">
      <alignment/>
    </xf>
    <xf numFmtId="3" fontId="14" fillId="0" borderId="16" xfId="0" applyNumberFormat="1" applyFont="1" applyBorder="1" applyAlignment="1">
      <alignment/>
    </xf>
    <xf numFmtId="3" fontId="14" fillId="0" borderId="0" xfId="0" applyNumberFormat="1" applyFont="1" applyAlignment="1">
      <alignment horizontal="right"/>
    </xf>
    <xf numFmtId="0" fontId="30" fillId="0" borderId="0" xfId="0" applyFont="1" applyAlignment="1">
      <alignment/>
    </xf>
    <xf numFmtId="0" fontId="21" fillId="0" borderId="0" xfId="0" applyFont="1" applyAlignment="1">
      <alignment horizontal="center" vertical="center"/>
    </xf>
    <xf numFmtId="178" fontId="10" fillId="0" borderId="24" xfId="0" applyNumberFormat="1" applyFont="1" applyBorder="1" applyAlignment="1">
      <alignment horizontal="center"/>
    </xf>
    <xf numFmtId="178" fontId="10" fillId="0" borderId="35" xfId="0" applyNumberFormat="1" applyFont="1" applyBorder="1" applyAlignment="1">
      <alignment horizontal="right"/>
    </xf>
    <xf numFmtId="178" fontId="10" fillId="0" borderId="26" xfId="0" applyNumberFormat="1" applyFont="1" applyBorder="1" applyAlignment="1">
      <alignment horizontal="justify"/>
    </xf>
    <xf numFmtId="178" fontId="10" fillId="0" borderId="26" xfId="0" applyNumberFormat="1" applyFont="1" applyBorder="1" applyAlignment="1">
      <alignment/>
    </xf>
    <xf numFmtId="178" fontId="10" fillId="0" borderId="28" xfId="0" applyNumberFormat="1" applyFont="1" applyBorder="1" applyAlignment="1">
      <alignment/>
    </xf>
    <xf numFmtId="178" fontId="21" fillId="0" borderId="34" xfId="0" applyNumberFormat="1" applyFont="1" applyBorder="1" applyAlignment="1">
      <alignment horizontal="right"/>
    </xf>
    <xf numFmtId="178" fontId="21" fillId="0" borderId="20" xfId="0" applyNumberFormat="1" applyFont="1" applyBorder="1" applyAlignment="1">
      <alignment horizontal="justify"/>
    </xf>
    <xf numFmtId="180" fontId="21" fillId="0" borderId="20" xfId="0" applyNumberFormat="1" applyFont="1" applyBorder="1" applyAlignment="1">
      <alignment horizontal="center"/>
    </xf>
    <xf numFmtId="178" fontId="21" fillId="0" borderId="20" xfId="0" applyNumberFormat="1" applyFont="1" applyBorder="1" applyAlignment="1">
      <alignment/>
    </xf>
    <xf numFmtId="178" fontId="21" fillId="0" borderId="21" xfId="0" applyNumberFormat="1" applyFont="1" applyBorder="1" applyAlignment="1">
      <alignment/>
    </xf>
    <xf numFmtId="178" fontId="27" fillId="0" borderId="34" xfId="0" applyNumberFormat="1" applyFont="1" applyBorder="1" applyAlignment="1">
      <alignment horizontal="right"/>
    </xf>
    <xf numFmtId="178" fontId="25" fillId="0" borderId="20" xfId="0" applyNumberFormat="1" applyFont="1" applyBorder="1" applyAlignment="1">
      <alignment horizontal="justify"/>
    </xf>
    <xf numFmtId="180" fontId="25" fillId="0" borderId="20" xfId="0" applyNumberFormat="1" applyFont="1" applyBorder="1" applyAlignment="1">
      <alignment horizontal="center"/>
    </xf>
    <xf numFmtId="178" fontId="25" fillId="0" borderId="20" xfId="0" applyNumberFormat="1" applyFont="1" applyBorder="1" applyAlignment="1">
      <alignment/>
    </xf>
    <xf numFmtId="178" fontId="25" fillId="0" borderId="21" xfId="0" applyNumberFormat="1" applyFont="1" applyBorder="1" applyAlignment="1">
      <alignment/>
    </xf>
    <xf numFmtId="0" fontId="25" fillId="0" borderId="0" xfId="0" applyFont="1" applyAlignment="1">
      <alignment/>
    </xf>
    <xf numFmtId="178" fontId="10" fillId="0" borderId="34" xfId="0" applyNumberFormat="1" applyFont="1" applyBorder="1" applyAlignment="1">
      <alignment horizontal="right"/>
    </xf>
    <xf numFmtId="178" fontId="10" fillId="0" borderId="20" xfId="0" applyNumberFormat="1" applyFont="1" applyBorder="1" applyAlignment="1">
      <alignment horizontal="justify"/>
    </xf>
    <xf numFmtId="180" fontId="10" fillId="0" borderId="20" xfId="0" applyNumberFormat="1" applyFont="1" applyBorder="1" applyAlignment="1">
      <alignment horizontal="center"/>
    </xf>
    <xf numFmtId="178" fontId="10" fillId="0" borderId="20" xfId="0" applyNumberFormat="1" applyFont="1" applyBorder="1" applyAlignment="1">
      <alignment/>
    </xf>
    <xf numFmtId="178" fontId="10" fillId="0" borderId="21" xfId="0" applyNumberFormat="1" applyFont="1" applyBorder="1" applyAlignment="1">
      <alignment/>
    </xf>
    <xf numFmtId="178" fontId="21" fillId="0" borderId="34" xfId="0" applyNumberFormat="1" applyFont="1" applyBorder="1" applyAlignment="1">
      <alignment horizontal="right" vertical="top"/>
    </xf>
    <xf numFmtId="178" fontId="21" fillId="0" borderId="20" xfId="0" applyNumberFormat="1" applyFont="1" applyBorder="1" applyAlignment="1">
      <alignment horizontal="justify" vertical="top" wrapText="1"/>
    </xf>
    <xf numFmtId="180" fontId="21" fillId="0" borderId="20" xfId="0" applyNumberFormat="1" applyFont="1" applyBorder="1" applyAlignment="1">
      <alignment horizontal="center" vertical="top"/>
    </xf>
    <xf numFmtId="180" fontId="21" fillId="0" borderId="20" xfId="0" applyNumberFormat="1" applyFont="1" applyBorder="1" applyAlignment="1">
      <alignment horizontal="center" vertical="top" wrapText="1"/>
    </xf>
    <xf numFmtId="178" fontId="21" fillId="0" borderId="20" xfId="0" applyNumberFormat="1" applyFont="1" applyBorder="1" applyAlignment="1">
      <alignment vertical="top"/>
    </xf>
    <xf numFmtId="178" fontId="21" fillId="0" borderId="21" xfId="0" applyNumberFormat="1" applyFont="1" applyBorder="1" applyAlignment="1">
      <alignment vertical="top"/>
    </xf>
    <xf numFmtId="0" fontId="21" fillId="0" borderId="0" xfId="0" applyFont="1" applyAlignment="1">
      <alignment vertical="top"/>
    </xf>
    <xf numFmtId="178" fontId="21" fillId="0" borderId="34" xfId="0" applyNumberFormat="1" applyFont="1" applyBorder="1" applyAlignment="1">
      <alignment horizontal="right" vertical="top" wrapText="1"/>
    </xf>
    <xf numFmtId="178" fontId="21" fillId="0" borderId="20" xfId="0" applyNumberFormat="1" applyFont="1" applyBorder="1" applyAlignment="1">
      <alignment vertical="top" wrapText="1"/>
    </xf>
    <xf numFmtId="178" fontId="21" fillId="0" borderId="21" xfId="0" applyNumberFormat="1" applyFont="1" applyBorder="1" applyAlignment="1">
      <alignment vertical="top" wrapText="1"/>
    </xf>
    <xf numFmtId="178" fontId="21" fillId="0" borderId="34" xfId="0" applyNumberFormat="1" applyFont="1" applyBorder="1" applyAlignment="1">
      <alignment/>
    </xf>
    <xf numFmtId="178" fontId="10" fillId="0" borderId="34" xfId="0" applyNumberFormat="1" applyFont="1" applyBorder="1" applyAlignment="1">
      <alignment/>
    </xf>
    <xf numFmtId="178" fontId="21" fillId="0" borderId="36" xfId="0" applyNumberFormat="1" applyFont="1" applyBorder="1" applyAlignment="1">
      <alignment/>
    </xf>
    <xf numFmtId="178" fontId="21" fillId="0" borderId="31" xfId="0" applyNumberFormat="1" applyFont="1" applyBorder="1" applyAlignment="1">
      <alignment/>
    </xf>
    <xf numFmtId="178" fontId="21" fillId="0" borderId="31" xfId="0" applyNumberFormat="1" applyFont="1" applyBorder="1" applyAlignment="1">
      <alignment horizontal="center"/>
    </xf>
    <xf numFmtId="178" fontId="21" fillId="0" borderId="32" xfId="0" applyNumberFormat="1" applyFont="1" applyBorder="1" applyAlignment="1">
      <alignment/>
    </xf>
    <xf numFmtId="178" fontId="21" fillId="0" borderId="0" xfId="0" applyNumberFormat="1" applyFont="1" applyAlignment="1">
      <alignment horizontal="center"/>
    </xf>
    <xf numFmtId="178" fontId="27" fillId="0" borderId="0" xfId="0" applyNumberFormat="1" applyFont="1" applyAlignment="1">
      <alignment/>
    </xf>
    <xf numFmtId="178" fontId="14" fillId="0" borderId="0" xfId="0" applyNumberFormat="1" applyFont="1" applyAlignment="1">
      <alignment/>
    </xf>
    <xf numFmtId="49" fontId="23" fillId="0" borderId="6" xfId="0" applyNumberFormat="1" applyFont="1" applyBorder="1" applyAlignment="1">
      <alignment vertical="center"/>
    </xf>
    <xf numFmtId="49" fontId="23" fillId="0" borderId="7" xfId="0" applyNumberFormat="1" applyFont="1" applyBorder="1" applyAlignment="1">
      <alignment horizontal="center" vertical="center"/>
    </xf>
    <xf numFmtId="38" fontId="23" fillId="0" borderId="7" xfId="0" applyNumberFormat="1" applyFont="1" applyBorder="1" applyAlignment="1">
      <alignment vertical="center"/>
    </xf>
    <xf numFmtId="38" fontId="23" fillId="0" borderId="8" xfId="0" applyNumberFormat="1" applyFont="1" applyBorder="1" applyAlignment="1">
      <alignment vertical="center"/>
    </xf>
    <xf numFmtId="0" fontId="20" fillId="0" borderId="0" xfId="0" applyFont="1" applyAlignment="1">
      <alignment horizontal="center"/>
    </xf>
    <xf numFmtId="0" fontId="15" fillId="0" borderId="0" xfId="0" applyFont="1" applyBorder="1" applyAlignment="1">
      <alignment/>
    </xf>
    <xf numFmtId="49" fontId="15" fillId="0" borderId="37" xfId="0" applyNumberFormat="1" applyFont="1" applyBorder="1" applyAlignment="1">
      <alignment vertical="center"/>
    </xf>
    <xf numFmtId="49" fontId="15" fillId="0" borderId="38" xfId="0" applyNumberFormat="1" applyFont="1" applyBorder="1" applyAlignment="1">
      <alignment horizontal="center" vertical="center"/>
    </xf>
    <xf numFmtId="38" fontId="15" fillId="0" borderId="38" xfId="0" applyNumberFormat="1" applyFont="1" applyBorder="1" applyAlignment="1">
      <alignment vertical="center"/>
    </xf>
    <xf numFmtId="0" fontId="14" fillId="0" borderId="0" xfId="0" applyFont="1" applyAlignment="1">
      <alignment horizontal="center" vertical="center" wrapText="1"/>
    </xf>
    <xf numFmtId="3" fontId="15" fillId="0" borderId="0" xfId="0" applyNumberFormat="1" applyFont="1" applyAlignment="1">
      <alignment horizontal="center"/>
    </xf>
    <xf numFmtId="41" fontId="15" fillId="0" borderId="0" xfId="16" applyFont="1" applyAlignment="1">
      <alignment/>
    </xf>
    <xf numFmtId="41" fontId="15" fillId="0" borderId="0" xfId="16" applyFont="1" applyAlignment="1">
      <alignment vertical="center"/>
    </xf>
    <xf numFmtId="0" fontId="21" fillId="0" borderId="39" xfId="0" applyFont="1" applyBorder="1" applyAlignment="1">
      <alignment horizontal="center"/>
    </xf>
    <xf numFmtId="0" fontId="15" fillId="0" borderId="0" xfId="0" applyFont="1" applyAlignment="1">
      <alignment wrapText="1"/>
    </xf>
    <xf numFmtId="0" fontId="15" fillId="0" borderId="0" xfId="0" applyFont="1" applyAlignment="1">
      <alignment horizontal="left" wrapText="1"/>
    </xf>
    <xf numFmtId="0" fontId="15" fillId="0" borderId="0" xfId="0" applyFont="1" applyAlignment="1">
      <alignment/>
    </xf>
    <xf numFmtId="0" fontId="15" fillId="0" borderId="0" xfId="0" applyNumberFormat="1" applyFont="1" applyAlignment="1">
      <alignment vertical="top" wrapText="1"/>
    </xf>
    <xf numFmtId="0" fontId="15" fillId="0" borderId="0" xfId="0" applyFont="1" applyAlignment="1">
      <alignment horizontal="left"/>
    </xf>
    <xf numFmtId="0" fontId="15" fillId="0" borderId="0" xfId="0" applyNumberFormat="1" applyFont="1" applyAlignment="1">
      <alignment vertical="justify" wrapText="1"/>
    </xf>
    <xf numFmtId="0" fontId="15" fillId="0" borderId="0" xfId="0" applyFont="1" applyAlignment="1">
      <alignment vertical="center" wrapText="1"/>
    </xf>
    <xf numFmtId="0" fontId="15" fillId="0" borderId="0" xfId="0" applyNumberFormat="1" applyFont="1" applyAlignment="1">
      <alignment horizontal="center" vertical="center" wrapText="1"/>
    </xf>
    <xf numFmtId="41" fontId="14" fillId="0" borderId="0" xfId="16" applyFont="1" applyAlignment="1">
      <alignment/>
    </xf>
    <xf numFmtId="0" fontId="15" fillId="0" borderId="0" xfId="0" applyFont="1" applyAlignment="1">
      <alignment horizontal="right" vertical="center"/>
    </xf>
    <xf numFmtId="0" fontId="14" fillId="0" borderId="0" xfId="0" applyFont="1" applyAlignment="1">
      <alignment horizontal="left" vertical="center"/>
    </xf>
    <xf numFmtId="0" fontId="14" fillId="0" borderId="0" xfId="0" applyFont="1" applyBorder="1" applyAlignment="1">
      <alignment/>
    </xf>
    <xf numFmtId="41" fontId="14" fillId="0" borderId="0" xfId="16" applyFont="1" applyAlignment="1">
      <alignment horizontal="center"/>
    </xf>
    <xf numFmtId="0" fontId="1" fillId="0" borderId="0" xfId="0" applyFont="1" applyAlignment="1">
      <alignment/>
    </xf>
    <xf numFmtId="0" fontId="10" fillId="0" borderId="3" xfId="0" applyFont="1" applyBorder="1" applyAlignment="1">
      <alignment horizontal="center" vertical="center"/>
    </xf>
    <xf numFmtId="41" fontId="15" fillId="0" borderId="0" xfId="16" applyFont="1" applyAlignment="1">
      <alignment horizontal="center"/>
    </xf>
    <xf numFmtId="3" fontId="20" fillId="0" borderId="0" xfId="0" applyNumberFormat="1" applyFont="1" applyAlignment="1">
      <alignment/>
    </xf>
    <xf numFmtId="41" fontId="20" fillId="0" borderId="0" xfId="16" applyFont="1" applyAlignment="1">
      <alignment horizontal="center"/>
    </xf>
    <xf numFmtId="0" fontId="33" fillId="0" borderId="0" xfId="0" applyFont="1" applyAlignment="1">
      <alignment horizontal="center"/>
    </xf>
    <xf numFmtId="3" fontId="33" fillId="0" borderId="0" xfId="0" applyNumberFormat="1" applyFont="1" applyAlignment="1">
      <alignment horizontal="center"/>
    </xf>
    <xf numFmtId="0" fontId="33" fillId="0" borderId="0" xfId="0" applyFont="1" applyAlignment="1">
      <alignment horizontal="left"/>
    </xf>
    <xf numFmtId="3" fontId="33" fillId="0" borderId="0" xfId="0" applyNumberFormat="1" applyFont="1" applyAlignment="1">
      <alignment horizontal="left"/>
    </xf>
    <xf numFmtId="38" fontId="15" fillId="0" borderId="8" xfId="0" applyNumberFormat="1" applyFont="1" applyFill="1" applyBorder="1" applyAlignment="1">
      <alignment vertical="center"/>
    </xf>
    <xf numFmtId="38" fontId="15" fillId="0" borderId="40" xfId="0" applyNumberFormat="1" applyFont="1" applyBorder="1" applyAlignment="1">
      <alignment vertical="center"/>
    </xf>
    <xf numFmtId="38" fontId="15" fillId="0" borderId="41" xfId="0" applyNumberFormat="1" applyFont="1" applyBorder="1" applyAlignment="1">
      <alignment vertical="center"/>
    </xf>
    <xf numFmtId="41" fontId="15" fillId="0" borderId="0" xfId="16" applyFont="1" applyAlignment="1">
      <alignment/>
    </xf>
    <xf numFmtId="3" fontId="15" fillId="0" borderId="0" xfId="0" applyNumberFormat="1" applyFont="1" applyAlignment="1">
      <alignment/>
    </xf>
    <xf numFmtId="3" fontId="14" fillId="0" borderId="0" xfId="0" applyNumberFormat="1" applyFont="1" applyAlignment="1">
      <alignment/>
    </xf>
    <xf numFmtId="41" fontId="14" fillId="0" borderId="0" xfId="16" applyFont="1" applyAlignment="1">
      <alignment/>
    </xf>
    <xf numFmtId="3" fontId="18" fillId="0" borderId="0" xfId="0" applyNumberFormat="1" applyFont="1" applyAlignment="1">
      <alignment/>
    </xf>
    <xf numFmtId="3" fontId="34" fillId="0" borderId="0" xfId="0" applyNumberFormat="1" applyFont="1" applyBorder="1" applyAlignment="1">
      <alignment/>
    </xf>
    <xf numFmtId="0" fontId="18" fillId="0" borderId="0" xfId="0" applyFont="1" applyBorder="1" applyAlignment="1">
      <alignment/>
    </xf>
    <xf numFmtId="3" fontId="14" fillId="0" borderId="0" xfId="0" applyNumberFormat="1" applyFont="1" applyBorder="1" applyAlignment="1">
      <alignment/>
    </xf>
    <xf numFmtId="0" fontId="35" fillId="0" borderId="0" xfId="0" applyFont="1" applyAlignment="1">
      <alignment/>
    </xf>
    <xf numFmtId="0" fontId="15" fillId="0" borderId="0" xfId="0" applyFont="1" applyAlignment="1">
      <alignment horizontal="right" vertical="justify" wrapText="1"/>
    </xf>
    <xf numFmtId="0" fontId="15" fillId="0" borderId="0" xfId="0" applyFont="1" applyAlignment="1">
      <alignment horizontal="center"/>
    </xf>
    <xf numFmtId="0" fontId="15" fillId="0" borderId="0" xfId="0" applyFont="1" applyAlignment="1">
      <alignment/>
    </xf>
    <xf numFmtId="0" fontId="14" fillId="0" borderId="0" xfId="0" applyFont="1" applyAlignment="1">
      <alignment/>
    </xf>
    <xf numFmtId="0" fontId="14" fillId="0" borderId="0" xfId="0" applyFont="1" applyAlignment="1">
      <alignment horizontal="left" vertical="center" wrapText="1"/>
    </xf>
    <xf numFmtId="0" fontId="14" fillId="0" borderId="0" xfId="0" applyFont="1" applyAlignment="1">
      <alignment horizontal="center" vertical="center"/>
    </xf>
    <xf numFmtId="41" fontId="15" fillId="0" borderId="0" xfId="16" applyFont="1" applyAlignment="1">
      <alignment horizontal="center"/>
    </xf>
    <xf numFmtId="3" fontId="14" fillId="0" borderId="0" xfId="0" applyNumberFormat="1" applyFont="1" applyAlignment="1">
      <alignment horizontal="right"/>
    </xf>
    <xf numFmtId="0" fontId="15" fillId="0" borderId="0" xfId="0" applyNumberFormat="1" applyFont="1" applyAlignment="1">
      <alignment horizontal="left" vertical="center" wrapText="1"/>
    </xf>
    <xf numFmtId="0" fontId="15" fillId="0" borderId="0" xfId="0" applyFont="1" applyAlignment="1">
      <alignment horizontal="left" wrapText="1"/>
    </xf>
    <xf numFmtId="0" fontId="14" fillId="0" borderId="0" xfId="0" applyFont="1" applyAlignment="1">
      <alignment horizontal="left" wrapText="1"/>
    </xf>
    <xf numFmtId="0" fontId="8" fillId="0" borderId="0" xfId="0"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vertical="center" wrapText="1"/>
    </xf>
    <xf numFmtId="0" fontId="15" fillId="0" borderId="0" xfId="0" applyFont="1" applyAlignment="1">
      <alignment horizontal="left" vertical="center" wrapText="1"/>
    </xf>
    <xf numFmtId="0" fontId="14" fillId="0" borderId="0" xfId="0" applyFont="1" applyAlignment="1">
      <alignment horizontal="justify" wrapText="1"/>
    </xf>
    <xf numFmtId="0" fontId="15" fillId="0" borderId="0" xfId="0" applyFont="1" applyAlignment="1">
      <alignment horizontal="justify" wrapText="1"/>
    </xf>
    <xf numFmtId="0" fontId="15" fillId="0" borderId="0" xfId="0" applyFont="1" applyAlignment="1">
      <alignment wrapText="1"/>
    </xf>
    <xf numFmtId="0" fontId="14" fillId="0" borderId="0" xfId="0" applyFont="1" applyAlignment="1">
      <alignment horizontal="left"/>
    </xf>
    <xf numFmtId="0" fontId="10" fillId="0" borderId="42" xfId="0" applyFont="1" applyBorder="1" applyAlignment="1">
      <alignment horizontal="center" vertical="center" wrapText="1"/>
    </xf>
    <xf numFmtId="178" fontId="28" fillId="0" borderId="0" xfId="0" applyNumberFormat="1" applyFont="1" applyAlignment="1">
      <alignment horizontal="center"/>
    </xf>
    <xf numFmtId="178" fontId="26" fillId="0" borderId="0" xfId="0" applyNumberFormat="1" applyFont="1" applyAlignment="1">
      <alignment horizontal="center"/>
    </xf>
    <xf numFmtId="178" fontId="9" fillId="0" borderId="0" xfId="0" applyNumberFormat="1" applyFont="1" applyAlignment="1">
      <alignment horizontal="center"/>
    </xf>
    <xf numFmtId="178" fontId="10" fillId="0" borderId="33" xfId="0" applyNumberFormat="1" applyFont="1" applyBorder="1" applyAlignment="1">
      <alignment horizontal="center"/>
    </xf>
    <xf numFmtId="178" fontId="10" fillId="0" borderId="22" xfId="0" applyNumberFormat="1" applyFont="1" applyBorder="1" applyAlignment="1">
      <alignment horizontal="center"/>
    </xf>
    <xf numFmtId="0" fontId="10" fillId="0" borderId="4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6" fillId="0" borderId="0" xfId="0" applyFont="1" applyAlignment="1">
      <alignment horizontal="center"/>
    </xf>
    <xf numFmtId="178" fontId="10" fillId="0" borderId="0" xfId="0" applyNumberFormat="1" applyFont="1" applyAlignment="1">
      <alignment horizontal="center" vertical="top" wrapText="1"/>
    </xf>
    <xf numFmtId="0" fontId="11" fillId="0" borderId="0" xfId="0" applyFont="1" applyAlignment="1">
      <alignment/>
    </xf>
    <xf numFmtId="49" fontId="9" fillId="0" borderId="0" xfId="0" applyNumberFormat="1" applyFont="1" applyFill="1" applyBorder="1" applyAlignment="1">
      <alignment horizontal="center" vertical="center"/>
    </xf>
    <xf numFmtId="178" fontId="11" fillId="0" borderId="0" xfId="0" applyNumberFormat="1" applyFont="1" applyAlignment="1">
      <alignment horizontal="center"/>
    </xf>
    <xf numFmtId="0" fontId="9" fillId="0" borderId="0" xfId="0" applyFont="1" applyAlignment="1">
      <alignment horizontal="center"/>
    </xf>
    <xf numFmtId="0" fontId="22" fillId="0" borderId="0" xfId="0" applyFont="1" applyAlignment="1">
      <alignment horizontal="center"/>
    </xf>
    <xf numFmtId="0" fontId="28" fillId="0" borderId="0" xfId="0" applyFont="1" applyAlignment="1">
      <alignment horizontal="center"/>
    </xf>
    <xf numFmtId="0" fontId="14" fillId="0" borderId="0" xfId="0" applyFont="1" applyAlignment="1">
      <alignment horizontal="center"/>
    </xf>
    <xf numFmtId="178" fontId="15" fillId="0" borderId="0" xfId="0" applyNumberFormat="1" applyFont="1" applyAlignment="1">
      <alignment horizontal="center"/>
    </xf>
    <xf numFmtId="178" fontId="14" fillId="0" borderId="0" xfId="0" applyNumberFormat="1" applyFont="1" applyAlignment="1">
      <alignment horizontal="center"/>
    </xf>
    <xf numFmtId="0" fontId="13" fillId="0" borderId="0" xfId="0" applyFont="1" applyAlignment="1">
      <alignment horizontal="center"/>
    </xf>
    <xf numFmtId="0" fontId="10" fillId="0" borderId="49" xfId="0" applyFont="1" applyBorder="1" applyAlignment="1">
      <alignment horizontal="center"/>
    </xf>
    <xf numFmtId="0" fontId="10" fillId="0" borderId="50" xfId="0" applyFont="1" applyBorder="1" applyAlignment="1">
      <alignment horizontal="center"/>
    </xf>
    <xf numFmtId="178" fontId="29" fillId="0" borderId="0" xfId="0" applyNumberFormat="1" applyFont="1" applyAlignment="1">
      <alignment horizontal="center" vertical="top" wrapText="1"/>
    </xf>
    <xf numFmtId="0" fontId="25" fillId="0" borderId="0" xfId="0" applyFont="1" applyAlignment="1">
      <alignment horizontal="center"/>
    </xf>
    <xf numFmtId="3" fontId="20" fillId="0" borderId="0" xfId="0" applyNumberFormat="1" applyFont="1" applyAlignment="1">
      <alignment horizontal="right"/>
    </xf>
    <xf numFmtId="3" fontId="33" fillId="0" borderId="0" xfId="0" applyNumberFormat="1" applyFont="1" applyAlignment="1">
      <alignment horizontal="center"/>
    </xf>
    <xf numFmtId="3" fontId="20" fillId="0" borderId="0" xfId="0" applyNumberFormat="1" applyFont="1" applyAlignment="1">
      <alignment horizontal="center"/>
    </xf>
    <xf numFmtId="3" fontId="15" fillId="0" borderId="0" xfId="0" applyNumberFormat="1" applyFont="1" applyAlignment="1">
      <alignment horizontal="right"/>
    </xf>
    <xf numFmtId="3" fontId="15" fillId="0" borderId="0" xfId="0" applyNumberFormat="1" applyFont="1" applyAlignment="1">
      <alignment horizontal="center"/>
    </xf>
    <xf numFmtId="3" fontId="20" fillId="0" borderId="0" xfId="0" applyNumberFormat="1" applyFont="1" applyAlignment="1">
      <alignment/>
    </xf>
    <xf numFmtId="3" fontId="14" fillId="0" borderId="0" xfId="0" applyNumberFormat="1" applyFont="1" applyAlignment="1">
      <alignment/>
    </xf>
    <xf numFmtId="41" fontId="20" fillId="0" borderId="0" xfId="16" applyFont="1" applyAlignment="1">
      <alignment horizontal="right"/>
    </xf>
    <xf numFmtId="41" fontId="15" fillId="0" borderId="0" xfId="16" applyFont="1" applyAlignment="1">
      <alignment horizontal="right"/>
    </xf>
    <xf numFmtId="0" fontId="33" fillId="0" borderId="0" xfId="0" applyFont="1" applyAlignment="1">
      <alignment horizontal="center"/>
    </xf>
    <xf numFmtId="41" fontId="20" fillId="0" borderId="0" xfId="16" applyFont="1" applyAlignment="1">
      <alignment horizontal="center"/>
    </xf>
    <xf numFmtId="41" fontId="15" fillId="0" borderId="0" xfId="0" applyNumberFormat="1" applyFont="1" applyAlignment="1">
      <alignment horizontal="center"/>
    </xf>
    <xf numFmtId="3" fontId="14" fillId="0" borderId="0" xfId="0" applyNumberFormat="1" applyFont="1" applyAlignment="1">
      <alignment horizontal="center"/>
    </xf>
    <xf numFmtId="3" fontId="15" fillId="0" borderId="4" xfId="0" applyNumberFormat="1" applyFont="1" applyBorder="1" applyAlignment="1">
      <alignment vertical="center"/>
    </xf>
    <xf numFmtId="3" fontId="15" fillId="0" borderId="51" xfId="0" applyNumberFormat="1" applyFont="1" applyBorder="1" applyAlignment="1">
      <alignment vertical="center"/>
    </xf>
    <xf numFmtId="3" fontId="12" fillId="0" borderId="0" xfId="0" applyNumberFormat="1" applyFont="1" applyAlignment="1">
      <alignment horizontal="center" vertical="center"/>
    </xf>
    <xf numFmtId="0" fontId="12" fillId="0" borderId="0" xfId="0" applyFont="1" applyAlignment="1">
      <alignment horizontal="center" vertical="center"/>
    </xf>
    <xf numFmtId="3" fontId="14" fillId="0" borderId="0" xfId="0" applyNumberFormat="1" applyFont="1" applyAlignment="1">
      <alignment vertical="center"/>
    </xf>
    <xf numFmtId="3" fontId="15" fillId="0" borderId="52" xfId="0" applyNumberFormat="1" applyFont="1" applyBorder="1" applyAlignment="1">
      <alignment vertical="center"/>
    </xf>
    <xf numFmtId="0" fontId="15" fillId="0" borderId="53" xfId="0" applyFont="1" applyBorder="1" applyAlignment="1">
      <alignment horizontal="center" vertical="center"/>
    </xf>
    <xf numFmtId="0" fontId="15" fillId="0" borderId="4" xfId="0" applyFont="1" applyBorder="1" applyAlignment="1">
      <alignment horizontal="center" vertical="center"/>
    </xf>
    <xf numFmtId="0" fontId="15" fillId="0" borderId="54" xfId="0" applyFont="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4" fillId="0" borderId="56" xfId="0" applyFont="1" applyBorder="1" applyAlignment="1">
      <alignment vertical="center"/>
    </xf>
    <xf numFmtId="0" fontId="14" fillId="0" borderId="50" xfId="0" applyFont="1" applyBorder="1" applyAlignment="1">
      <alignment vertical="center"/>
    </xf>
    <xf numFmtId="0" fontId="14" fillId="0" borderId="57" xfId="0" applyFont="1" applyBorder="1" applyAlignment="1">
      <alignment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right"/>
    </xf>
    <xf numFmtId="0" fontId="15" fillId="0" borderId="0" xfId="0" applyFont="1" applyAlignment="1">
      <alignment horizontal="right"/>
    </xf>
    <xf numFmtId="41" fontId="14" fillId="0" borderId="0" xfId="16" applyFont="1" applyAlignment="1">
      <alignment horizontal="center"/>
    </xf>
    <xf numFmtId="41" fontId="14" fillId="0" borderId="0" xfId="16" applyFont="1" applyAlignment="1">
      <alignment horizontal="center" vertical="center"/>
    </xf>
    <xf numFmtId="0" fontId="15" fillId="0" borderId="60" xfId="0" applyFont="1" applyBorder="1" applyAlignment="1">
      <alignment vertical="center"/>
    </xf>
    <xf numFmtId="0" fontId="15" fillId="0" borderId="52" xfId="0" applyFont="1" applyBorder="1" applyAlignment="1">
      <alignment vertical="center"/>
    </xf>
    <xf numFmtId="0" fontId="15" fillId="0" borderId="7" xfId="0" applyFont="1" applyBorder="1" applyAlignment="1">
      <alignment vertical="center"/>
    </xf>
    <xf numFmtId="3" fontId="15" fillId="0" borderId="7" xfId="0" applyNumberFormat="1" applyFont="1" applyBorder="1" applyAlignment="1">
      <alignment vertical="center"/>
    </xf>
    <xf numFmtId="0" fontId="15" fillId="0" borderId="61" xfId="0" applyFont="1" applyBorder="1" applyAlignment="1">
      <alignment vertical="center"/>
    </xf>
    <xf numFmtId="0" fontId="15" fillId="0" borderId="62" xfId="0" applyFont="1" applyBorder="1" applyAlignment="1">
      <alignment horizontal="center" vertical="center"/>
    </xf>
    <xf numFmtId="0" fontId="15" fillId="0" borderId="27" xfId="0" applyFont="1" applyBorder="1" applyAlignment="1">
      <alignment horizontal="center" vertical="center"/>
    </xf>
    <xf numFmtId="3" fontId="15" fillId="0" borderId="27" xfId="0" applyNumberFormat="1" applyFont="1" applyBorder="1" applyAlignment="1">
      <alignment vertical="center"/>
    </xf>
    <xf numFmtId="3" fontId="15" fillId="0" borderId="63" xfId="0" applyNumberFormat="1" applyFont="1" applyBorder="1" applyAlignment="1">
      <alignment vertical="center"/>
    </xf>
    <xf numFmtId="0" fontId="15" fillId="0" borderId="64" xfId="0" applyFont="1" applyBorder="1" applyAlignment="1">
      <alignment vertical="center"/>
    </xf>
    <xf numFmtId="3" fontId="15" fillId="0" borderId="61" xfId="0" applyNumberFormat="1" applyFont="1" applyBorder="1" applyAlignment="1">
      <alignment vertical="center"/>
    </xf>
    <xf numFmtId="0" fontId="15" fillId="0" borderId="65" xfId="0" applyFont="1" applyBorder="1" applyAlignment="1">
      <alignment vertical="center"/>
    </xf>
    <xf numFmtId="3" fontId="14" fillId="0" borderId="66" xfId="0" applyNumberFormat="1" applyFont="1" applyBorder="1" applyAlignment="1">
      <alignment vertical="center"/>
    </xf>
    <xf numFmtId="3" fontId="15" fillId="0" borderId="0" xfId="0" applyNumberFormat="1" applyFont="1" applyAlignment="1">
      <alignment vertical="center"/>
    </xf>
    <xf numFmtId="41" fontId="15" fillId="0" borderId="7" xfId="16" applyFont="1" applyBorder="1" applyAlignment="1">
      <alignment vertical="center"/>
    </xf>
    <xf numFmtId="3" fontId="15" fillId="0" borderId="67" xfId="0" applyNumberFormat="1" applyFont="1" applyBorder="1" applyAlignment="1">
      <alignment vertical="center"/>
    </xf>
    <xf numFmtId="3" fontId="15" fillId="0" borderId="68" xfId="0" applyNumberFormat="1" applyFont="1" applyBorder="1" applyAlignment="1">
      <alignment vertical="center"/>
    </xf>
    <xf numFmtId="3" fontId="15" fillId="0" borderId="69" xfId="0" applyNumberFormat="1" applyFont="1" applyBorder="1" applyAlignment="1">
      <alignment vertical="center"/>
    </xf>
    <xf numFmtId="0" fontId="15" fillId="0" borderId="53" xfId="0" applyFont="1" applyBorder="1" applyAlignment="1">
      <alignment vertical="center"/>
    </xf>
    <xf numFmtId="0" fontId="15" fillId="0" borderId="4" xfId="0" applyFont="1" applyBorder="1" applyAlignment="1">
      <alignment vertical="center"/>
    </xf>
    <xf numFmtId="3" fontId="15" fillId="0" borderId="70" xfId="0" applyNumberFormat="1" applyFont="1" applyBorder="1" applyAlignment="1">
      <alignment vertical="center"/>
    </xf>
    <xf numFmtId="3" fontId="15" fillId="0" borderId="71" xfId="0" applyNumberFormat="1" applyFont="1" applyBorder="1" applyAlignment="1">
      <alignment horizontal="center" vertical="center"/>
    </xf>
    <xf numFmtId="0" fontId="15" fillId="0" borderId="71" xfId="0" applyFont="1" applyBorder="1" applyAlignment="1">
      <alignment horizontal="center" vertical="center"/>
    </xf>
    <xf numFmtId="3" fontId="15" fillId="0" borderId="67" xfId="0" applyNumberFormat="1" applyFont="1" applyBorder="1" applyAlignment="1">
      <alignment horizontal="right" vertical="center"/>
    </xf>
    <xf numFmtId="3" fontId="15" fillId="0" borderId="68" xfId="0" applyNumberFormat="1" applyFont="1" applyBorder="1" applyAlignment="1">
      <alignment horizontal="right" vertical="center"/>
    </xf>
    <xf numFmtId="3" fontId="15" fillId="0" borderId="69" xfId="0" applyNumberFormat="1" applyFont="1" applyBorder="1" applyAlignment="1">
      <alignment horizontal="right" vertical="center"/>
    </xf>
    <xf numFmtId="3" fontId="15" fillId="0" borderId="72" xfId="0" applyNumberFormat="1" applyFont="1" applyBorder="1" applyAlignment="1">
      <alignment vertical="center"/>
    </xf>
    <xf numFmtId="3" fontId="15" fillId="0" borderId="73" xfId="0" applyNumberFormat="1" applyFont="1" applyBorder="1" applyAlignment="1">
      <alignment vertical="center"/>
    </xf>
    <xf numFmtId="3" fontId="15" fillId="0" borderId="74" xfId="0" applyNumberFormat="1" applyFont="1" applyBorder="1" applyAlignment="1">
      <alignment vertical="center"/>
    </xf>
    <xf numFmtId="41" fontId="15" fillId="0" borderId="0" xfId="16" applyFont="1" applyAlignment="1">
      <alignment/>
    </xf>
    <xf numFmtId="3" fontId="14" fillId="0" borderId="7" xfId="0" applyNumberFormat="1" applyFont="1" applyBorder="1" applyAlignment="1">
      <alignment/>
    </xf>
    <xf numFmtId="3" fontId="14" fillId="0" borderId="61" xfId="0" applyNumberFormat="1" applyFont="1" applyBorder="1" applyAlignment="1">
      <alignment/>
    </xf>
    <xf numFmtId="3" fontId="15" fillId="0" borderId="52" xfId="0" applyNumberFormat="1" applyFont="1" applyBorder="1" applyAlignment="1">
      <alignment/>
    </xf>
    <xf numFmtId="3" fontId="15" fillId="0" borderId="70" xfId="0" applyNumberFormat="1" applyFont="1" applyBorder="1" applyAlignment="1">
      <alignment/>
    </xf>
    <xf numFmtId="3" fontId="15" fillId="0" borderId="75" xfId="0" applyNumberFormat="1" applyFont="1" applyBorder="1" applyAlignment="1">
      <alignment/>
    </xf>
    <xf numFmtId="3" fontId="15" fillId="0" borderId="76" xfId="0" applyNumberFormat="1" applyFont="1" applyBorder="1" applyAlignment="1">
      <alignment/>
    </xf>
    <xf numFmtId="3" fontId="15" fillId="0" borderId="77" xfId="0" applyNumberFormat="1" applyFont="1" applyBorder="1" applyAlignment="1">
      <alignment/>
    </xf>
    <xf numFmtId="3" fontId="14" fillId="0" borderId="75" xfId="0" applyNumberFormat="1" applyFont="1" applyBorder="1" applyAlignment="1">
      <alignment/>
    </xf>
    <xf numFmtId="3" fontId="14" fillId="0" borderId="76" xfId="0" applyNumberFormat="1" applyFont="1" applyBorder="1" applyAlignment="1">
      <alignment/>
    </xf>
    <xf numFmtId="3" fontId="14" fillId="0" borderId="77" xfId="0" applyNumberFormat="1" applyFont="1" applyBorder="1" applyAlignment="1">
      <alignment/>
    </xf>
    <xf numFmtId="0" fontId="15" fillId="0" borderId="60" xfId="0" applyFont="1" applyBorder="1" applyAlignment="1">
      <alignment/>
    </xf>
    <xf numFmtId="0" fontId="15" fillId="0" borderId="52" xfId="0" applyFont="1" applyBorder="1" applyAlignment="1">
      <alignment/>
    </xf>
    <xf numFmtId="0" fontId="14" fillId="0" borderId="64" xfId="0" applyFont="1" applyBorder="1" applyAlignment="1">
      <alignment/>
    </xf>
    <xf numFmtId="0" fontId="14" fillId="0" borderId="7" xfId="0" applyFont="1" applyBorder="1" applyAlignment="1">
      <alignment/>
    </xf>
    <xf numFmtId="0" fontId="15" fillId="0" borderId="64" xfId="0" applyFont="1" applyBorder="1" applyAlignment="1">
      <alignment/>
    </xf>
    <xf numFmtId="0" fontId="15" fillId="0" borderId="7" xfId="0" applyFont="1" applyBorder="1" applyAlignment="1">
      <alignment/>
    </xf>
    <xf numFmtId="3" fontId="15" fillId="0" borderId="7" xfId="0" applyNumberFormat="1" applyFont="1" applyBorder="1" applyAlignment="1">
      <alignment/>
    </xf>
    <xf numFmtId="3" fontId="14" fillId="0" borderId="75" xfId="0" applyNumberFormat="1" applyFont="1" applyBorder="1" applyAlignment="1">
      <alignment horizontal="right"/>
    </xf>
    <xf numFmtId="3" fontId="14" fillId="0" borderId="76" xfId="0" applyNumberFormat="1" applyFont="1" applyBorder="1" applyAlignment="1">
      <alignment horizontal="right"/>
    </xf>
    <xf numFmtId="3" fontId="14" fillId="0" borderId="78" xfId="0" applyNumberFormat="1" applyFont="1" applyBorder="1" applyAlignment="1">
      <alignment horizontal="right"/>
    </xf>
    <xf numFmtId="0" fontId="14" fillId="0" borderId="79" xfId="0" applyFont="1" applyBorder="1" applyAlignment="1">
      <alignment/>
    </xf>
    <xf numFmtId="0" fontId="14" fillId="0" borderId="26" xfId="0" applyFont="1" applyBorder="1" applyAlignment="1">
      <alignment/>
    </xf>
    <xf numFmtId="3" fontId="15" fillId="0" borderId="0" xfId="0" applyNumberFormat="1" applyFont="1" applyAlignment="1">
      <alignment/>
    </xf>
    <xf numFmtId="3" fontId="14" fillId="0" borderId="26" xfId="0" applyNumberFormat="1" applyFont="1" applyBorder="1" applyAlignment="1">
      <alignment/>
    </xf>
    <xf numFmtId="3" fontId="14" fillId="0" borderId="80" xfId="0" applyNumberFormat="1" applyFont="1" applyBorder="1" applyAlignment="1">
      <alignment/>
    </xf>
    <xf numFmtId="3" fontId="15" fillId="0" borderId="65" xfId="0" applyNumberFormat="1" applyFont="1" applyBorder="1" applyAlignment="1">
      <alignment/>
    </xf>
    <xf numFmtId="3" fontId="14" fillId="0" borderId="65" xfId="0" applyNumberFormat="1" applyFont="1" applyBorder="1" applyAlignment="1">
      <alignment/>
    </xf>
    <xf numFmtId="38" fontId="15" fillId="0" borderId="0" xfId="0" applyNumberFormat="1" applyFont="1" applyAlignment="1">
      <alignment horizontal="center"/>
    </xf>
    <xf numFmtId="38" fontId="14" fillId="0" borderId="52" xfId="0" applyNumberFormat="1" applyFont="1" applyBorder="1" applyAlignment="1">
      <alignment horizontal="right"/>
    </xf>
    <xf numFmtId="38" fontId="14" fillId="0" borderId="70" xfId="0" applyNumberFormat="1" applyFont="1" applyBorder="1" applyAlignment="1">
      <alignment horizontal="right"/>
    </xf>
    <xf numFmtId="0" fontId="14" fillId="0" borderId="60" xfId="0" applyFont="1" applyBorder="1" applyAlignment="1">
      <alignment horizontal="left" vertical="center" wrapText="1" indent="1"/>
    </xf>
    <xf numFmtId="0" fontId="14" fillId="0" borderId="52" xfId="0" applyFont="1" applyBorder="1" applyAlignment="1">
      <alignment horizontal="left" vertical="center" wrapText="1" indent="1"/>
    </xf>
    <xf numFmtId="38" fontId="14" fillId="0" borderId="52" xfId="0" applyNumberFormat="1" applyFont="1" applyBorder="1" applyAlignment="1">
      <alignment/>
    </xf>
    <xf numFmtId="38" fontId="15" fillId="0" borderId="71" xfId="0" applyNumberFormat="1" applyFont="1" applyBorder="1" applyAlignment="1">
      <alignment horizontal="center"/>
    </xf>
    <xf numFmtId="38" fontId="15" fillId="0" borderId="7" xfId="0" applyNumberFormat="1" applyFont="1" applyBorder="1" applyAlignment="1">
      <alignment horizontal="right" vertical="center"/>
    </xf>
    <xf numFmtId="38" fontId="15" fillId="0" borderId="75" xfId="0" applyNumberFormat="1" applyFont="1" applyBorder="1" applyAlignment="1">
      <alignment horizontal="right" vertical="center"/>
    </xf>
    <xf numFmtId="38" fontId="15" fillId="0" borderId="76" xfId="0" applyNumberFormat="1" applyFont="1" applyBorder="1" applyAlignment="1">
      <alignment horizontal="right" vertical="center"/>
    </xf>
    <xf numFmtId="38" fontId="15" fillId="0" borderId="77" xfId="0" applyNumberFormat="1" applyFont="1" applyBorder="1" applyAlignment="1">
      <alignment horizontal="right" vertical="center"/>
    </xf>
    <xf numFmtId="0" fontId="15" fillId="0" borderId="64" xfId="0" applyFont="1" applyBorder="1" applyAlignment="1">
      <alignment horizontal="left" vertical="top" wrapText="1"/>
    </xf>
    <xf numFmtId="0" fontId="15" fillId="0" borderId="7" xfId="0" applyFont="1" applyBorder="1" applyAlignment="1">
      <alignment horizontal="left" vertical="top" wrapText="1"/>
    </xf>
    <xf numFmtId="38" fontId="15" fillId="0" borderId="7" xfId="0" applyNumberFormat="1" applyFont="1" applyBorder="1" applyAlignment="1">
      <alignment horizontal="right"/>
    </xf>
    <xf numFmtId="38" fontId="14" fillId="0" borderId="20" xfId="0" applyNumberFormat="1" applyFont="1" applyBorder="1" applyAlignment="1">
      <alignment horizontal="right" vertical="center"/>
    </xf>
    <xf numFmtId="38" fontId="14" fillId="0" borderId="20" xfId="0" applyNumberFormat="1" applyFont="1" applyBorder="1" applyAlignment="1">
      <alignment horizontal="right"/>
    </xf>
    <xf numFmtId="38" fontId="15" fillId="0" borderId="61" xfId="0" applyNumberFormat="1" applyFont="1" applyBorder="1" applyAlignment="1">
      <alignment horizontal="right" vertical="center"/>
    </xf>
    <xf numFmtId="38" fontId="14" fillId="0" borderId="52" xfId="0" applyNumberFormat="1" applyFont="1" applyBorder="1" applyAlignment="1">
      <alignment horizontal="right" vertical="center"/>
    </xf>
    <xf numFmtId="38" fontId="14" fillId="0" borderId="70" xfId="0" applyNumberFormat="1" applyFont="1" applyBorder="1" applyAlignment="1">
      <alignment horizontal="right" vertical="center"/>
    </xf>
    <xf numFmtId="38" fontId="14" fillId="0" borderId="7" xfId="0" applyNumberFormat="1" applyFont="1" applyBorder="1" applyAlignment="1">
      <alignment horizontal="right" vertical="center"/>
    </xf>
    <xf numFmtId="38" fontId="14" fillId="0" borderId="81" xfId="0" applyNumberFormat="1" applyFont="1" applyBorder="1" applyAlignment="1">
      <alignment horizontal="right" vertical="center"/>
    </xf>
    <xf numFmtId="38" fontId="14" fillId="0" borderId="26" xfId="0" applyNumberFormat="1" applyFont="1" applyBorder="1" applyAlignment="1">
      <alignment horizontal="center" vertical="center"/>
    </xf>
    <xf numFmtId="0" fontId="14" fillId="0" borderId="26" xfId="0" applyFont="1" applyBorder="1" applyAlignment="1">
      <alignment horizontal="center"/>
    </xf>
    <xf numFmtId="0" fontId="14" fillId="0" borderId="54"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82" xfId="0" applyFont="1" applyBorder="1" applyAlignment="1">
      <alignment horizontal="left" vertical="center" wrapText="1" indent="1"/>
    </xf>
    <xf numFmtId="0" fontId="14" fillId="0" borderId="20" xfId="0" applyFont="1" applyBorder="1" applyAlignment="1">
      <alignment horizontal="left" vertical="center" wrapText="1" indent="1"/>
    </xf>
    <xf numFmtId="0" fontId="14" fillId="0" borderId="79" xfId="0" applyFont="1" applyBorder="1" applyAlignment="1">
      <alignment horizontal="center"/>
    </xf>
    <xf numFmtId="0" fontId="14" fillId="0" borderId="83" xfId="0" applyFont="1" applyBorder="1" applyAlignment="1">
      <alignment horizontal="left" vertical="center" wrapText="1"/>
    </xf>
    <xf numFmtId="0" fontId="14" fillId="0" borderId="81" xfId="0" applyFont="1" applyBorder="1" applyAlignment="1">
      <alignment horizontal="left" vertical="center" wrapText="1"/>
    </xf>
    <xf numFmtId="0" fontId="14" fillId="0" borderId="80" xfId="0" applyFont="1" applyBorder="1" applyAlignment="1">
      <alignment horizontal="center"/>
    </xf>
    <xf numFmtId="38" fontId="14" fillId="0" borderId="84" xfId="0" applyNumberFormat="1" applyFont="1" applyBorder="1" applyAlignment="1">
      <alignment horizontal="right" vertical="center"/>
    </xf>
    <xf numFmtId="38" fontId="14" fillId="0" borderId="85" xfId="0" applyNumberFormat="1" applyFont="1" applyBorder="1" applyAlignment="1">
      <alignment horizontal="right" vertical="center"/>
    </xf>
    <xf numFmtId="0" fontId="15" fillId="0" borderId="0" xfId="0" applyFont="1" applyAlignment="1">
      <alignment vertical="top" wrapText="1"/>
    </xf>
    <xf numFmtId="3" fontId="15" fillId="0" borderId="0" xfId="0" applyNumberFormat="1" applyFont="1" applyAlignment="1">
      <alignment horizontal="right" indent="1"/>
    </xf>
    <xf numFmtId="0" fontId="15" fillId="0" borderId="0" xfId="0" applyFont="1" applyAlignment="1">
      <alignment horizontal="right" indent="1"/>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xf>
    <xf numFmtId="3" fontId="18" fillId="0" borderId="0" xfId="0" applyNumberFormat="1" applyFont="1" applyAlignment="1">
      <alignment/>
    </xf>
    <xf numFmtId="3" fontId="18" fillId="0" borderId="0" xfId="0" applyNumberFormat="1" applyFont="1" applyAlignment="1">
      <alignment horizontal="center"/>
    </xf>
    <xf numFmtId="3" fontId="18" fillId="0" borderId="0" xfId="0" applyNumberFormat="1" applyFont="1" applyAlignment="1">
      <alignment horizontal="right"/>
    </xf>
    <xf numFmtId="0" fontId="14" fillId="0" borderId="0" xfId="0" applyFont="1" applyAlignment="1">
      <alignment vertical="top" wrapText="1"/>
    </xf>
    <xf numFmtId="0" fontId="15" fillId="0" borderId="0" xfId="0" applyFont="1" applyAlignment="1">
      <alignment horizontal="left" vertical="top" wrapText="1"/>
    </xf>
    <xf numFmtId="3" fontId="20" fillId="0" borderId="65" xfId="0" applyNumberFormat="1" applyFont="1" applyBorder="1" applyAlignment="1">
      <alignment/>
    </xf>
    <xf numFmtId="0" fontId="15" fillId="0" borderId="0" xfId="0" applyFont="1" applyAlignment="1">
      <alignment horizontal="justify" vertical="top" wrapText="1"/>
    </xf>
    <xf numFmtId="41" fontId="15" fillId="0" borderId="65" xfId="16"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8"/>
  <sheetViews>
    <sheetView workbookViewId="0" topLeftCell="B9">
      <pane xSplit="1" ySplit="1" topLeftCell="C107" activePane="bottomRight" state="frozen"/>
      <selection pane="topLeft" activeCell="B9" sqref="B9"/>
      <selection pane="topRight" activeCell="C9" sqref="C9"/>
      <selection pane="bottomLeft" activeCell="B10" sqref="B10"/>
      <selection pane="bottomRight" activeCell="C119" sqref="C119:E119"/>
    </sheetView>
  </sheetViews>
  <sheetFormatPr defaultColWidth="9.00390625" defaultRowHeight="12.75"/>
  <cols>
    <col min="1" max="1" width="50.75390625" style="71" customWidth="1"/>
    <col min="2" max="2" width="9.375" style="72" customWidth="1"/>
    <col min="3" max="3" width="9.625" style="71" customWidth="1"/>
    <col min="4" max="4" width="19.75390625" style="73" customWidth="1"/>
    <col min="5" max="5" width="21.125" style="73" customWidth="1"/>
    <col min="6" max="6" width="27.75390625" style="74" customWidth="1"/>
    <col min="7" max="16384" width="9.125" style="74" customWidth="1"/>
  </cols>
  <sheetData>
    <row r="1" spans="1:5" s="62" customFormat="1" ht="16.5" customHeight="1">
      <c r="A1" s="33" t="s">
        <v>538</v>
      </c>
      <c r="B1" s="33"/>
      <c r="D1" s="306" t="s">
        <v>229</v>
      </c>
      <c r="E1" s="306"/>
    </row>
    <row r="2" spans="1:5" s="62" customFormat="1" ht="15.75" customHeight="1">
      <c r="A2" s="66" t="s">
        <v>539</v>
      </c>
      <c r="B2" s="66"/>
      <c r="C2" s="67"/>
      <c r="D2" s="306"/>
      <c r="E2" s="306"/>
    </row>
    <row r="3" spans="1:5" s="62" customFormat="1" ht="15.75" customHeight="1">
      <c r="A3" s="66"/>
      <c r="B3" s="66"/>
      <c r="C3" s="67"/>
      <c r="D3" s="306"/>
      <c r="E3" s="306"/>
    </row>
    <row r="4" spans="1:5" s="62" customFormat="1" ht="11.25" customHeight="1">
      <c r="A4" s="10"/>
      <c r="B4" s="61"/>
      <c r="C4" s="61"/>
      <c r="D4" s="61"/>
      <c r="E4" s="61"/>
    </row>
    <row r="5" spans="1:6" s="62" customFormat="1" ht="22.5">
      <c r="A5" s="311" t="s">
        <v>230</v>
      </c>
      <c r="B5" s="311"/>
      <c r="C5" s="311"/>
      <c r="D5" s="311"/>
      <c r="E5" s="311"/>
      <c r="F5" s="69"/>
    </row>
    <row r="6" spans="1:6" s="62" customFormat="1" ht="18.75">
      <c r="A6" s="312" t="s">
        <v>67</v>
      </c>
      <c r="B6" s="312"/>
      <c r="C6" s="312"/>
      <c r="D6" s="312"/>
      <c r="E6" s="312"/>
      <c r="F6" s="69"/>
    </row>
    <row r="7" spans="1:5" s="62" customFormat="1" ht="13.5">
      <c r="A7" s="65"/>
      <c r="B7" s="65"/>
      <c r="C7" s="65"/>
      <c r="D7" s="70" t="s">
        <v>231</v>
      </c>
      <c r="E7" s="70"/>
    </row>
    <row r="8" ht="6.75" customHeight="1" thickBot="1"/>
    <row r="9" spans="1:5" s="15" customFormat="1" ht="33" customHeight="1" thickTop="1">
      <c r="A9" s="77" t="s">
        <v>166</v>
      </c>
      <c r="B9" s="78" t="s">
        <v>167</v>
      </c>
      <c r="C9" s="79" t="s">
        <v>168</v>
      </c>
      <c r="D9" s="80" t="s">
        <v>814</v>
      </c>
      <c r="E9" s="81" t="s">
        <v>18</v>
      </c>
    </row>
    <row r="10" spans="1:5" s="15" customFormat="1" ht="19.5" customHeight="1">
      <c r="A10" s="85" t="s">
        <v>232</v>
      </c>
      <c r="B10" s="82" t="s">
        <v>189</v>
      </c>
      <c r="C10" s="82" t="s">
        <v>190</v>
      </c>
      <c r="D10" s="83">
        <v>158317058897</v>
      </c>
      <c r="E10" s="84">
        <v>164419127000</v>
      </c>
    </row>
    <row r="11" spans="1:5" s="15" customFormat="1" ht="19.5" customHeight="1">
      <c r="A11" s="85" t="s">
        <v>233</v>
      </c>
      <c r="B11" s="86" t="s">
        <v>191</v>
      </c>
      <c r="C11" s="86" t="s">
        <v>190</v>
      </c>
      <c r="D11" s="87">
        <v>61966149360</v>
      </c>
      <c r="E11" s="88">
        <v>76780129568</v>
      </c>
    </row>
    <row r="12" spans="1:5" s="16" customFormat="1" ht="19.5" customHeight="1">
      <c r="A12" s="89" t="s">
        <v>234</v>
      </c>
      <c r="B12" s="90" t="s">
        <v>706</v>
      </c>
      <c r="C12" s="90" t="s">
        <v>641</v>
      </c>
      <c r="D12" s="91">
        <v>61966149360</v>
      </c>
      <c r="E12" s="92">
        <v>76780129568</v>
      </c>
    </row>
    <row r="13" spans="1:5" s="16" customFormat="1" ht="19.5" customHeight="1">
      <c r="A13" s="89" t="s">
        <v>758</v>
      </c>
      <c r="B13" s="90" t="s">
        <v>707</v>
      </c>
      <c r="C13" s="90" t="s">
        <v>190</v>
      </c>
      <c r="D13" s="91">
        <v>0</v>
      </c>
      <c r="E13" s="92">
        <v>0</v>
      </c>
    </row>
    <row r="14" spans="1:6" s="15" customFormat="1" ht="19.5" customHeight="1">
      <c r="A14" s="85" t="s">
        <v>759</v>
      </c>
      <c r="B14" s="86" t="s">
        <v>192</v>
      </c>
      <c r="C14" s="86" t="s">
        <v>642</v>
      </c>
      <c r="D14" s="87">
        <v>30753520000</v>
      </c>
      <c r="E14" s="88">
        <v>30253520000</v>
      </c>
      <c r="F14" s="119"/>
    </row>
    <row r="15" spans="1:5" s="16" customFormat="1" ht="19.5" customHeight="1">
      <c r="A15" s="89" t="s">
        <v>760</v>
      </c>
      <c r="B15" s="90" t="s">
        <v>193</v>
      </c>
      <c r="C15" s="90" t="s">
        <v>190</v>
      </c>
      <c r="D15" s="91">
        <v>30753520000</v>
      </c>
      <c r="E15" s="92">
        <v>30253520000</v>
      </c>
    </row>
    <row r="16" spans="1:5" s="16" customFormat="1" ht="19.5" customHeight="1">
      <c r="A16" s="89" t="s">
        <v>589</v>
      </c>
      <c r="B16" s="90" t="s">
        <v>194</v>
      </c>
      <c r="C16" s="90" t="s">
        <v>190</v>
      </c>
      <c r="D16" s="91">
        <v>0</v>
      </c>
      <c r="E16" s="92">
        <v>0</v>
      </c>
    </row>
    <row r="17" spans="1:5" s="15" customFormat="1" ht="19.5" customHeight="1">
      <c r="A17" s="85" t="s">
        <v>761</v>
      </c>
      <c r="B17" s="86" t="s">
        <v>195</v>
      </c>
      <c r="C17" s="86" t="s">
        <v>190</v>
      </c>
      <c r="D17" s="87">
        <v>13591927782</v>
      </c>
      <c r="E17" s="88">
        <v>15625647748</v>
      </c>
    </row>
    <row r="18" spans="1:5" s="16" customFormat="1" ht="19.5" customHeight="1">
      <c r="A18" s="89" t="s">
        <v>762</v>
      </c>
      <c r="B18" s="90" t="s">
        <v>708</v>
      </c>
      <c r="C18" s="90" t="s">
        <v>190</v>
      </c>
      <c r="D18" s="91">
        <v>11231269976</v>
      </c>
      <c r="E18" s="92">
        <v>11940244678</v>
      </c>
    </row>
    <row r="19" spans="1:5" s="16" customFormat="1" ht="19.5" customHeight="1">
      <c r="A19" s="89" t="s">
        <v>764</v>
      </c>
      <c r="B19" s="90" t="s">
        <v>196</v>
      </c>
      <c r="C19" s="90" t="s">
        <v>190</v>
      </c>
      <c r="D19" s="91">
        <v>488094230</v>
      </c>
      <c r="E19" s="92">
        <v>1898845745</v>
      </c>
    </row>
    <row r="20" spans="1:5" s="16" customFormat="1" ht="19.5" customHeight="1">
      <c r="A20" s="89" t="s">
        <v>765</v>
      </c>
      <c r="B20" s="90" t="s">
        <v>723</v>
      </c>
      <c r="C20" s="90" t="s">
        <v>190</v>
      </c>
      <c r="D20" s="91">
        <v>0</v>
      </c>
      <c r="E20" s="92">
        <v>0</v>
      </c>
    </row>
    <row r="21" spans="1:5" s="16" customFormat="1" ht="19.5" customHeight="1">
      <c r="A21" s="89" t="s">
        <v>766</v>
      </c>
      <c r="B21" s="90" t="s">
        <v>197</v>
      </c>
      <c r="C21" s="90" t="s">
        <v>190</v>
      </c>
      <c r="D21" s="91">
        <v>0</v>
      </c>
      <c r="E21" s="92">
        <v>0</v>
      </c>
    </row>
    <row r="22" spans="1:6" s="16" customFormat="1" ht="19.5" customHeight="1">
      <c r="A22" s="89" t="s">
        <v>767</v>
      </c>
      <c r="B22" s="90" t="s">
        <v>198</v>
      </c>
      <c r="C22" s="90" t="s">
        <v>640</v>
      </c>
      <c r="D22" s="91">
        <v>2263403576</v>
      </c>
      <c r="E22" s="92">
        <v>2177397325</v>
      </c>
      <c r="F22" s="160"/>
    </row>
    <row r="23" spans="1:5" s="16" customFormat="1" ht="19.5" customHeight="1">
      <c r="A23" s="89" t="s">
        <v>590</v>
      </c>
      <c r="B23" s="90" t="s">
        <v>724</v>
      </c>
      <c r="C23" s="90" t="s">
        <v>190</v>
      </c>
      <c r="D23" s="91">
        <v>-390840000</v>
      </c>
      <c r="E23" s="92">
        <v>-390840000</v>
      </c>
    </row>
    <row r="24" spans="1:5" s="15" customFormat="1" ht="19.5" customHeight="1">
      <c r="A24" s="85" t="s">
        <v>768</v>
      </c>
      <c r="B24" s="86" t="s">
        <v>199</v>
      </c>
      <c r="C24" s="86" t="s">
        <v>190</v>
      </c>
      <c r="D24" s="87">
        <v>51127300383</v>
      </c>
      <c r="E24" s="88">
        <v>41293243684</v>
      </c>
    </row>
    <row r="25" spans="1:5" s="16" customFormat="1" ht="19.5" customHeight="1">
      <c r="A25" s="89" t="s">
        <v>769</v>
      </c>
      <c r="B25" s="90" t="s">
        <v>725</v>
      </c>
      <c r="C25" s="90" t="s">
        <v>643</v>
      </c>
      <c r="D25" s="91">
        <v>51172351812</v>
      </c>
      <c r="E25" s="92">
        <v>41338295113</v>
      </c>
    </row>
    <row r="26" spans="1:5" s="16" customFormat="1" ht="19.5" customHeight="1">
      <c r="A26" s="89" t="s">
        <v>591</v>
      </c>
      <c r="B26" s="90" t="s">
        <v>200</v>
      </c>
      <c r="C26" s="90" t="s">
        <v>190</v>
      </c>
      <c r="D26" s="91">
        <v>-45051429</v>
      </c>
      <c r="E26" s="92">
        <v>-45051429</v>
      </c>
    </row>
    <row r="27" spans="1:5" s="15" customFormat="1" ht="19.5" customHeight="1">
      <c r="A27" s="85" t="s">
        <v>770</v>
      </c>
      <c r="B27" s="86" t="s">
        <v>201</v>
      </c>
      <c r="C27" s="86" t="s">
        <v>190</v>
      </c>
      <c r="D27" s="87">
        <v>878161372</v>
      </c>
      <c r="E27" s="88">
        <v>466586000</v>
      </c>
    </row>
    <row r="28" spans="1:5" s="16" customFormat="1" ht="19.5" customHeight="1">
      <c r="A28" s="89" t="s">
        <v>339</v>
      </c>
      <c r="B28" s="90" t="s">
        <v>202</v>
      </c>
      <c r="C28" s="90" t="s">
        <v>190</v>
      </c>
      <c r="D28" s="91">
        <v>339098874</v>
      </c>
      <c r="E28" s="92">
        <v>0</v>
      </c>
    </row>
    <row r="29" spans="1:5" s="16" customFormat="1" ht="19.5" customHeight="1">
      <c r="A29" s="89" t="s">
        <v>771</v>
      </c>
      <c r="B29" s="90" t="s">
        <v>726</v>
      </c>
      <c r="C29" s="90" t="s">
        <v>190</v>
      </c>
      <c r="D29" s="91">
        <v>497062498</v>
      </c>
      <c r="E29" s="92">
        <v>274586000</v>
      </c>
    </row>
    <row r="30" spans="1:5" s="16" customFormat="1" ht="19.5" customHeight="1">
      <c r="A30" s="89" t="s">
        <v>772</v>
      </c>
      <c r="B30" s="90" t="s">
        <v>727</v>
      </c>
      <c r="C30" s="90" t="s">
        <v>644</v>
      </c>
      <c r="D30" s="91">
        <v>0</v>
      </c>
      <c r="E30" s="92">
        <v>0</v>
      </c>
    </row>
    <row r="31" spans="1:5" s="16" customFormat="1" ht="19.5" customHeight="1">
      <c r="A31" s="89" t="s">
        <v>338</v>
      </c>
      <c r="B31" s="90" t="s">
        <v>203</v>
      </c>
      <c r="C31" s="90" t="s">
        <v>190</v>
      </c>
      <c r="D31" s="91">
        <v>42000000</v>
      </c>
      <c r="E31" s="92">
        <v>192000000</v>
      </c>
    </row>
    <row r="32" spans="1:5" s="15" customFormat="1" ht="19.5" customHeight="1">
      <c r="A32" s="85" t="s">
        <v>585</v>
      </c>
      <c r="B32" s="86" t="s">
        <v>204</v>
      </c>
      <c r="C32" s="86" t="s">
        <v>190</v>
      </c>
      <c r="D32" s="87">
        <v>98682843240</v>
      </c>
      <c r="E32" s="88">
        <v>97473300688</v>
      </c>
    </row>
    <row r="33" spans="1:5" s="15" customFormat="1" ht="19.5" customHeight="1">
      <c r="A33" s="85" t="s">
        <v>773</v>
      </c>
      <c r="B33" s="86" t="s">
        <v>205</v>
      </c>
      <c r="C33" s="86" t="s">
        <v>190</v>
      </c>
      <c r="D33" s="87">
        <v>10242765000</v>
      </c>
      <c r="E33" s="88">
        <v>11185512000</v>
      </c>
    </row>
    <row r="34" spans="1:5" s="16" customFormat="1" ht="19.5" customHeight="1">
      <c r="A34" s="89" t="s">
        <v>774</v>
      </c>
      <c r="B34" s="90" t="s">
        <v>183</v>
      </c>
      <c r="C34" s="90" t="s">
        <v>190</v>
      </c>
      <c r="D34" s="93">
        <v>10242765000</v>
      </c>
      <c r="E34" s="260">
        <v>11185512000</v>
      </c>
    </row>
    <row r="35" spans="1:5" s="16" customFormat="1" ht="19.5" customHeight="1">
      <c r="A35" s="89" t="s">
        <v>775</v>
      </c>
      <c r="B35" s="90" t="s">
        <v>206</v>
      </c>
      <c r="C35" s="90" t="s">
        <v>190</v>
      </c>
      <c r="D35" s="91">
        <v>0</v>
      </c>
      <c r="E35" s="92">
        <v>0</v>
      </c>
    </row>
    <row r="36" spans="1:5" s="16" customFormat="1" ht="19.5" customHeight="1">
      <c r="A36" s="89" t="s">
        <v>776</v>
      </c>
      <c r="B36" s="90" t="s">
        <v>207</v>
      </c>
      <c r="C36" s="90" t="s">
        <v>645</v>
      </c>
      <c r="D36" s="91">
        <v>0</v>
      </c>
      <c r="E36" s="92">
        <v>0</v>
      </c>
    </row>
    <row r="37" spans="1:5" s="16" customFormat="1" ht="19.5" customHeight="1">
      <c r="A37" s="89" t="s">
        <v>777</v>
      </c>
      <c r="B37" s="90" t="s">
        <v>208</v>
      </c>
      <c r="C37" s="90" t="s">
        <v>646</v>
      </c>
      <c r="D37" s="91">
        <v>0</v>
      </c>
      <c r="E37" s="92">
        <v>0</v>
      </c>
    </row>
    <row r="38" spans="1:5" s="16" customFormat="1" ht="19.5" customHeight="1">
      <c r="A38" s="89" t="s">
        <v>592</v>
      </c>
      <c r="B38" s="90" t="s">
        <v>209</v>
      </c>
      <c r="C38" s="90" t="s">
        <v>190</v>
      </c>
      <c r="D38" s="91">
        <v>0</v>
      </c>
      <c r="E38" s="92">
        <v>0</v>
      </c>
    </row>
    <row r="39" spans="1:5" s="15" customFormat="1" ht="19.5" customHeight="1">
      <c r="A39" s="85" t="s">
        <v>778</v>
      </c>
      <c r="B39" s="86" t="s">
        <v>210</v>
      </c>
      <c r="C39" s="86" t="s">
        <v>190</v>
      </c>
      <c r="D39" s="87">
        <v>36592898300</v>
      </c>
      <c r="E39" s="88">
        <v>34700454683</v>
      </c>
    </row>
    <row r="40" spans="1:5" s="16" customFormat="1" ht="19.5" customHeight="1">
      <c r="A40" s="89" t="s">
        <v>779</v>
      </c>
      <c r="B40" s="90" t="s">
        <v>184</v>
      </c>
      <c r="C40" s="90" t="s">
        <v>647</v>
      </c>
      <c r="D40" s="91">
        <v>10918679629</v>
      </c>
      <c r="E40" s="92">
        <v>11046541437</v>
      </c>
    </row>
    <row r="41" spans="1:5" s="16" customFormat="1" ht="19.5" customHeight="1">
      <c r="A41" s="89" t="s">
        <v>780</v>
      </c>
      <c r="B41" s="90" t="s">
        <v>211</v>
      </c>
      <c r="C41" s="90" t="s">
        <v>190</v>
      </c>
      <c r="D41" s="91">
        <v>18979605442</v>
      </c>
      <c r="E41" s="92">
        <v>18608548629</v>
      </c>
    </row>
    <row r="42" spans="1:5" s="16" customFormat="1" ht="19.5" customHeight="1" thickBot="1">
      <c r="A42" s="94" t="s">
        <v>593</v>
      </c>
      <c r="B42" s="95" t="s">
        <v>212</v>
      </c>
      <c r="C42" s="95" t="s">
        <v>190</v>
      </c>
      <c r="D42" s="96">
        <v>-8060925813</v>
      </c>
      <c r="E42" s="97">
        <v>-7562007192</v>
      </c>
    </row>
    <row r="43" spans="1:5" s="16" customFormat="1" ht="19.5" customHeight="1" thickTop="1">
      <c r="A43" s="230" t="s">
        <v>781</v>
      </c>
      <c r="B43" s="231" t="s">
        <v>213</v>
      </c>
      <c r="C43" s="231" t="s">
        <v>648</v>
      </c>
      <c r="D43" s="232">
        <v>0</v>
      </c>
      <c r="E43" s="261">
        <v>0</v>
      </c>
    </row>
    <row r="44" spans="1:5" s="16" customFormat="1" ht="19.5" customHeight="1">
      <c r="A44" s="98" t="s">
        <v>780</v>
      </c>
      <c r="B44" s="99" t="s">
        <v>214</v>
      </c>
      <c r="C44" s="99" t="s">
        <v>190</v>
      </c>
      <c r="D44" s="100">
        <v>0</v>
      </c>
      <c r="E44" s="262">
        <v>0</v>
      </c>
    </row>
    <row r="45" spans="1:5" s="16" customFormat="1" ht="19.5" customHeight="1">
      <c r="A45" s="121" t="s">
        <v>593</v>
      </c>
      <c r="B45" s="111" t="s">
        <v>215</v>
      </c>
      <c r="C45" s="111" t="s">
        <v>190</v>
      </c>
      <c r="D45" s="112">
        <v>0</v>
      </c>
      <c r="E45" s="113">
        <v>0</v>
      </c>
    </row>
    <row r="46" spans="1:5" s="16" customFormat="1" ht="19.5" customHeight="1">
      <c r="A46" s="89" t="s">
        <v>782</v>
      </c>
      <c r="B46" s="90" t="s">
        <v>216</v>
      </c>
      <c r="C46" s="90" t="s">
        <v>649</v>
      </c>
      <c r="D46" s="91">
        <v>3702956850</v>
      </c>
      <c r="E46" s="92">
        <v>3702956850</v>
      </c>
    </row>
    <row r="47" spans="1:5" s="16" customFormat="1" ht="19.5" customHeight="1">
      <c r="A47" s="89" t="s">
        <v>780</v>
      </c>
      <c r="B47" s="90" t="s">
        <v>681</v>
      </c>
      <c r="C47" s="90" t="s">
        <v>190</v>
      </c>
      <c r="D47" s="91">
        <v>3797694000</v>
      </c>
      <c r="E47" s="92">
        <v>3797694000</v>
      </c>
    </row>
    <row r="48" spans="1:5" s="16" customFormat="1" ht="19.5" customHeight="1">
      <c r="A48" s="98" t="s">
        <v>593</v>
      </c>
      <c r="B48" s="99" t="s">
        <v>217</v>
      </c>
      <c r="C48" s="99" t="s">
        <v>190</v>
      </c>
      <c r="D48" s="91">
        <v>-94737150</v>
      </c>
      <c r="E48" s="92">
        <v>-94737150</v>
      </c>
    </row>
    <row r="49" spans="1:5" s="16" customFormat="1" ht="19.5" customHeight="1">
      <c r="A49" s="89" t="s">
        <v>783</v>
      </c>
      <c r="B49" s="90" t="s">
        <v>218</v>
      </c>
      <c r="C49" s="90" t="s">
        <v>650</v>
      </c>
      <c r="D49" s="91">
        <v>21971261821</v>
      </c>
      <c r="E49" s="92">
        <v>19950956396</v>
      </c>
    </row>
    <row r="50" spans="1:5" s="15" customFormat="1" ht="19.5" customHeight="1">
      <c r="A50" s="85" t="s">
        <v>784</v>
      </c>
      <c r="B50" s="86" t="s">
        <v>219</v>
      </c>
      <c r="C50" s="86" t="s">
        <v>651</v>
      </c>
      <c r="D50" s="87">
        <v>40914152668</v>
      </c>
      <c r="E50" s="88">
        <v>41210013163</v>
      </c>
    </row>
    <row r="51" spans="1:5" s="16" customFormat="1" ht="19.5" customHeight="1">
      <c r="A51" s="89" t="s">
        <v>780</v>
      </c>
      <c r="B51" s="90" t="s">
        <v>185</v>
      </c>
      <c r="C51" s="90" t="s">
        <v>190</v>
      </c>
      <c r="D51" s="91">
        <v>46413323927</v>
      </c>
      <c r="E51" s="92">
        <v>46413323927</v>
      </c>
    </row>
    <row r="52" spans="1:5" s="16" customFormat="1" ht="19.5" customHeight="1">
      <c r="A52" s="89" t="s">
        <v>593</v>
      </c>
      <c r="B52" s="90" t="s">
        <v>186</v>
      </c>
      <c r="C52" s="90" t="s">
        <v>190</v>
      </c>
      <c r="D52" s="91">
        <v>-5499171259</v>
      </c>
      <c r="E52" s="92">
        <v>-5203310764</v>
      </c>
    </row>
    <row r="53" spans="1:5" s="15" customFormat="1" ht="19.5" customHeight="1">
      <c r="A53" s="85" t="s">
        <v>785</v>
      </c>
      <c r="B53" s="86" t="s">
        <v>220</v>
      </c>
      <c r="C53" s="86" t="s">
        <v>652</v>
      </c>
      <c r="D53" s="87">
        <v>9209925000</v>
      </c>
      <c r="E53" s="88">
        <v>9209925000</v>
      </c>
    </row>
    <row r="54" spans="1:5" s="16" customFormat="1" ht="19.5" customHeight="1">
      <c r="A54" s="89" t="s">
        <v>786</v>
      </c>
      <c r="B54" s="90" t="s">
        <v>221</v>
      </c>
      <c r="C54" s="90" t="s">
        <v>190</v>
      </c>
      <c r="D54" s="91">
        <v>1400000000</v>
      </c>
      <c r="E54" s="92">
        <v>1400000000</v>
      </c>
    </row>
    <row r="55" spans="1:5" s="16" customFormat="1" ht="19.5" customHeight="1">
      <c r="A55" s="89" t="s">
        <v>787</v>
      </c>
      <c r="B55" s="90" t="s">
        <v>222</v>
      </c>
      <c r="C55" s="90" t="s">
        <v>190</v>
      </c>
      <c r="D55" s="91">
        <v>6809925000</v>
      </c>
      <c r="E55" s="92">
        <v>6809925000</v>
      </c>
    </row>
    <row r="56" spans="1:5" s="16" customFormat="1" ht="19.5" customHeight="1">
      <c r="A56" s="89" t="s">
        <v>789</v>
      </c>
      <c r="B56" s="90" t="s">
        <v>223</v>
      </c>
      <c r="C56" s="90"/>
      <c r="D56" s="91">
        <v>1000000000</v>
      </c>
      <c r="E56" s="92">
        <v>1000000000</v>
      </c>
    </row>
    <row r="57" spans="1:5" s="16" customFormat="1" ht="19.5" customHeight="1">
      <c r="A57" s="89" t="s">
        <v>594</v>
      </c>
      <c r="B57" s="90" t="s">
        <v>224</v>
      </c>
      <c r="C57" s="90" t="s">
        <v>190</v>
      </c>
      <c r="D57" s="91">
        <v>0</v>
      </c>
      <c r="E57" s="92">
        <v>0</v>
      </c>
    </row>
    <row r="58" spans="1:5" s="15" customFormat="1" ht="19.5" customHeight="1">
      <c r="A58" s="118" t="s">
        <v>790</v>
      </c>
      <c r="B58" s="86" t="s">
        <v>225</v>
      </c>
      <c r="C58" s="86" t="s">
        <v>190</v>
      </c>
      <c r="D58" s="87">
        <v>1723102272</v>
      </c>
      <c r="E58" s="88">
        <v>1167395842</v>
      </c>
    </row>
    <row r="59" spans="1:5" s="16" customFormat="1" ht="19.5" customHeight="1">
      <c r="A59" s="89" t="s">
        <v>810</v>
      </c>
      <c r="B59" s="90" t="s">
        <v>226</v>
      </c>
      <c r="C59" s="90" t="s">
        <v>653</v>
      </c>
      <c r="D59" s="91">
        <v>1723102272</v>
      </c>
      <c r="E59" s="92">
        <v>1167395842</v>
      </c>
    </row>
    <row r="60" spans="1:5" s="16" customFormat="1" ht="19.5" customHeight="1">
      <c r="A60" s="89" t="s">
        <v>586</v>
      </c>
      <c r="B60" s="90" t="s">
        <v>227</v>
      </c>
      <c r="C60" s="90" t="s">
        <v>654</v>
      </c>
      <c r="D60" s="91">
        <v>0</v>
      </c>
      <c r="E60" s="92">
        <v>0</v>
      </c>
    </row>
    <row r="61" spans="1:5" s="16" customFormat="1" ht="19.5" customHeight="1">
      <c r="A61" s="98" t="s">
        <v>791</v>
      </c>
      <c r="B61" s="99" t="s">
        <v>228</v>
      </c>
      <c r="C61" s="99" t="s">
        <v>190</v>
      </c>
      <c r="D61" s="100">
        <v>0</v>
      </c>
      <c r="E61" s="262">
        <v>0</v>
      </c>
    </row>
    <row r="62" spans="1:6" s="15" customFormat="1" ht="24.75" customHeight="1" thickBot="1">
      <c r="A62" s="101" t="s">
        <v>165</v>
      </c>
      <c r="B62" s="102" t="s">
        <v>237</v>
      </c>
      <c r="C62" s="102" t="s">
        <v>190</v>
      </c>
      <c r="D62" s="103">
        <v>256999902137</v>
      </c>
      <c r="E62" s="104">
        <v>261892427688</v>
      </c>
      <c r="F62" s="119"/>
    </row>
    <row r="63" spans="1:5" s="15" customFormat="1" ht="9" customHeight="1" thickBot="1" thickTop="1">
      <c r="A63" s="105"/>
      <c r="B63" s="106"/>
      <c r="C63" s="106"/>
      <c r="D63" s="107"/>
      <c r="E63" s="107"/>
    </row>
    <row r="64" spans="1:5" s="15" customFormat="1" ht="33" customHeight="1" thickTop="1">
      <c r="A64" s="77" t="s">
        <v>482</v>
      </c>
      <c r="B64" s="78" t="s">
        <v>167</v>
      </c>
      <c r="C64" s="79" t="s">
        <v>168</v>
      </c>
      <c r="D64" s="80" t="s">
        <v>636</v>
      </c>
      <c r="E64" s="81" t="s">
        <v>18</v>
      </c>
    </row>
    <row r="65" spans="1:5" s="15" customFormat="1" ht="19.5" customHeight="1">
      <c r="A65" s="118" t="s">
        <v>587</v>
      </c>
      <c r="B65" s="82" t="s">
        <v>238</v>
      </c>
      <c r="C65" s="82" t="s">
        <v>190</v>
      </c>
      <c r="D65" s="83">
        <v>154302651708</v>
      </c>
      <c r="E65" s="84">
        <v>159987782859</v>
      </c>
    </row>
    <row r="66" spans="1:5" s="15" customFormat="1" ht="19.5" customHeight="1">
      <c r="A66" s="85" t="s">
        <v>792</v>
      </c>
      <c r="B66" s="86" t="s">
        <v>239</v>
      </c>
      <c r="C66" s="86" t="s">
        <v>190</v>
      </c>
      <c r="D66" s="87">
        <v>49597843767</v>
      </c>
      <c r="E66" s="88">
        <v>54749151216</v>
      </c>
    </row>
    <row r="67" spans="1:5" s="16" customFormat="1" ht="19.5" customHeight="1">
      <c r="A67" s="89" t="s">
        <v>793</v>
      </c>
      <c r="B67" s="90" t="s">
        <v>187</v>
      </c>
      <c r="C67" s="90" t="s">
        <v>655</v>
      </c>
      <c r="D67" s="91">
        <v>0</v>
      </c>
      <c r="E67" s="92">
        <v>0</v>
      </c>
    </row>
    <row r="68" spans="1:5" s="16" customFormat="1" ht="19.5" customHeight="1">
      <c r="A68" s="89" t="s">
        <v>794</v>
      </c>
      <c r="B68" s="90" t="s">
        <v>240</v>
      </c>
      <c r="C68" s="90" t="s">
        <v>190</v>
      </c>
      <c r="D68" s="91">
        <v>2812921245</v>
      </c>
      <c r="E68" s="92">
        <v>1827943472</v>
      </c>
    </row>
    <row r="69" spans="1:5" s="16" customFormat="1" ht="19.5" customHeight="1">
      <c r="A69" s="89" t="s">
        <v>795</v>
      </c>
      <c r="B69" s="90" t="s">
        <v>241</v>
      </c>
      <c r="C69" s="90" t="s">
        <v>190</v>
      </c>
      <c r="D69" s="91">
        <v>2870400269</v>
      </c>
      <c r="E69" s="92">
        <v>4477901869</v>
      </c>
    </row>
    <row r="70" spans="1:5" s="16" customFormat="1" ht="19.5" customHeight="1">
      <c r="A70" s="89" t="s">
        <v>796</v>
      </c>
      <c r="B70" s="90" t="s">
        <v>242</v>
      </c>
      <c r="C70" s="90" t="s">
        <v>656</v>
      </c>
      <c r="D70" s="91">
        <v>3107604139</v>
      </c>
      <c r="E70" s="92">
        <v>3669908598</v>
      </c>
    </row>
    <row r="71" spans="1:5" s="16" customFormat="1" ht="19.5" customHeight="1">
      <c r="A71" s="89" t="s">
        <v>797</v>
      </c>
      <c r="B71" s="90" t="s">
        <v>682</v>
      </c>
      <c r="C71" s="90" t="s">
        <v>190</v>
      </c>
      <c r="D71" s="91">
        <v>5146828642</v>
      </c>
      <c r="E71" s="92">
        <v>7959104851</v>
      </c>
    </row>
    <row r="72" spans="1:5" s="16" customFormat="1" ht="19.5" customHeight="1">
      <c r="A72" s="89" t="s">
        <v>683</v>
      </c>
      <c r="B72" s="90" t="s">
        <v>243</v>
      </c>
      <c r="C72" s="90" t="s">
        <v>657</v>
      </c>
      <c r="D72" s="91">
        <v>0</v>
      </c>
      <c r="E72" s="92">
        <v>0</v>
      </c>
    </row>
    <row r="73" spans="1:5" s="16" customFormat="1" ht="19.5" customHeight="1">
      <c r="A73" s="89" t="s">
        <v>798</v>
      </c>
      <c r="B73" s="90" t="s">
        <v>244</v>
      </c>
      <c r="C73" s="90" t="s">
        <v>190</v>
      </c>
      <c r="D73" s="91">
        <v>0</v>
      </c>
      <c r="E73" s="92">
        <v>0</v>
      </c>
    </row>
    <row r="74" spans="1:5" s="16" customFormat="1" ht="19.5" customHeight="1">
      <c r="A74" s="89" t="s">
        <v>684</v>
      </c>
      <c r="B74" s="90" t="s">
        <v>245</v>
      </c>
      <c r="C74" s="90" t="s">
        <v>190</v>
      </c>
      <c r="D74" s="91">
        <v>0</v>
      </c>
      <c r="E74" s="92">
        <v>0</v>
      </c>
    </row>
    <row r="75" spans="1:5" s="16" customFormat="1" ht="19.5" customHeight="1">
      <c r="A75" s="89" t="s">
        <v>799</v>
      </c>
      <c r="B75" s="90" t="s">
        <v>246</v>
      </c>
      <c r="C75" s="90" t="s">
        <v>659</v>
      </c>
      <c r="D75" s="91">
        <v>31758701332</v>
      </c>
      <c r="E75" s="92">
        <v>32401205286</v>
      </c>
    </row>
    <row r="76" spans="1:5" s="16" customFormat="1" ht="19.5" customHeight="1">
      <c r="A76" s="89" t="s">
        <v>595</v>
      </c>
      <c r="B76" s="90" t="s">
        <v>247</v>
      </c>
      <c r="C76" s="90" t="s">
        <v>190</v>
      </c>
      <c r="D76" s="91">
        <v>0</v>
      </c>
      <c r="E76" s="92">
        <v>0</v>
      </c>
    </row>
    <row r="77" spans="1:5" ht="19.5" customHeight="1">
      <c r="A77" s="224" t="s">
        <v>755</v>
      </c>
      <c r="B77" s="225" t="s">
        <v>549</v>
      </c>
      <c r="C77" s="225"/>
      <c r="D77" s="226">
        <v>3901388140</v>
      </c>
      <c r="E77" s="227">
        <v>4413087140</v>
      </c>
    </row>
    <row r="78" spans="1:5" s="15" customFormat="1" ht="19.5" customHeight="1">
      <c r="A78" s="85" t="s">
        <v>800</v>
      </c>
      <c r="B78" s="86" t="s">
        <v>248</v>
      </c>
      <c r="C78" s="86" t="s">
        <v>190</v>
      </c>
      <c r="D78" s="87">
        <v>104704807941</v>
      </c>
      <c r="E78" s="88">
        <v>105238631643</v>
      </c>
    </row>
    <row r="79" spans="1:5" s="16" customFormat="1" ht="19.5" customHeight="1">
      <c r="A79" s="89" t="s">
        <v>801</v>
      </c>
      <c r="B79" s="90" t="s">
        <v>188</v>
      </c>
      <c r="C79" s="90" t="s">
        <v>190</v>
      </c>
      <c r="D79" s="91">
        <v>0</v>
      </c>
      <c r="E79" s="92">
        <v>0</v>
      </c>
    </row>
    <row r="80" spans="1:5" s="16" customFormat="1" ht="19.5" customHeight="1">
      <c r="A80" s="89" t="s">
        <v>802</v>
      </c>
      <c r="B80" s="90" t="s">
        <v>249</v>
      </c>
      <c r="C80" s="90" t="s">
        <v>658</v>
      </c>
      <c r="D80" s="91">
        <v>0</v>
      </c>
      <c r="E80" s="92">
        <v>0</v>
      </c>
    </row>
    <row r="81" spans="1:5" s="16" customFormat="1" ht="19.5" customHeight="1" thickBot="1">
      <c r="A81" s="94" t="s">
        <v>803</v>
      </c>
      <c r="B81" s="95" t="s">
        <v>267</v>
      </c>
      <c r="C81" s="95" t="s">
        <v>190</v>
      </c>
      <c r="D81" s="96">
        <v>0</v>
      </c>
      <c r="E81" s="97">
        <v>0</v>
      </c>
    </row>
    <row r="82" spans="1:5" s="16" customFormat="1" ht="19.5" customHeight="1" thickTop="1">
      <c r="A82" s="230" t="s">
        <v>804</v>
      </c>
      <c r="B82" s="231" t="s">
        <v>268</v>
      </c>
      <c r="C82" s="231" t="s">
        <v>660</v>
      </c>
      <c r="D82" s="232">
        <v>0</v>
      </c>
      <c r="E82" s="261">
        <v>0</v>
      </c>
    </row>
    <row r="83" spans="1:5" s="16" customFormat="1" ht="19.5" customHeight="1">
      <c r="A83" s="89" t="s">
        <v>811</v>
      </c>
      <c r="B83" s="90" t="s">
        <v>269</v>
      </c>
      <c r="C83" s="90" t="s">
        <v>654</v>
      </c>
      <c r="D83" s="91">
        <v>0</v>
      </c>
      <c r="E83" s="113">
        <v>0</v>
      </c>
    </row>
    <row r="84" spans="1:5" s="16" customFormat="1" ht="19.5" customHeight="1">
      <c r="A84" s="89" t="s">
        <v>812</v>
      </c>
      <c r="B84" s="90" t="s">
        <v>250</v>
      </c>
      <c r="C84" s="90" t="s">
        <v>190</v>
      </c>
      <c r="D84" s="91">
        <v>256545549</v>
      </c>
      <c r="E84" s="113">
        <v>282773049</v>
      </c>
    </row>
    <row r="85" spans="1:5" s="16" customFormat="1" ht="19.5" customHeight="1">
      <c r="A85" s="89" t="s">
        <v>458</v>
      </c>
      <c r="B85" s="90" t="s">
        <v>251</v>
      </c>
      <c r="C85" s="90" t="s">
        <v>190</v>
      </c>
      <c r="D85" s="91">
        <v>0</v>
      </c>
      <c r="E85" s="113">
        <v>0</v>
      </c>
    </row>
    <row r="86" spans="1:5" ht="19.5" customHeight="1">
      <c r="A86" s="89" t="s">
        <v>805</v>
      </c>
      <c r="B86" s="90" t="s">
        <v>270</v>
      </c>
      <c r="C86" s="225"/>
      <c r="D86" s="91">
        <v>104448262392</v>
      </c>
      <c r="E86" s="113">
        <v>104955858594</v>
      </c>
    </row>
    <row r="87" spans="1:5" s="15" customFormat="1" ht="19.5" customHeight="1">
      <c r="A87" s="85" t="s">
        <v>588</v>
      </c>
      <c r="B87" s="86" t="s">
        <v>252</v>
      </c>
      <c r="C87" s="86" t="s">
        <v>190</v>
      </c>
      <c r="D87" s="83">
        <v>102697250429</v>
      </c>
      <c r="E87" s="88">
        <v>101904644829</v>
      </c>
    </row>
    <row r="88" spans="1:6" s="15" customFormat="1" ht="19.5" customHeight="1">
      <c r="A88" s="85" t="s">
        <v>459</v>
      </c>
      <c r="B88" s="86" t="s">
        <v>253</v>
      </c>
      <c r="C88" s="86" t="s">
        <v>661</v>
      </c>
      <c r="D88" s="87">
        <v>73412512915</v>
      </c>
      <c r="E88" s="88">
        <v>69386572236</v>
      </c>
      <c r="F88" s="120"/>
    </row>
    <row r="89" spans="1:5" s="16" customFormat="1" ht="19.5" customHeight="1">
      <c r="A89" s="89" t="s">
        <v>467</v>
      </c>
      <c r="B89" s="90" t="s">
        <v>271</v>
      </c>
      <c r="C89" s="90" t="s">
        <v>190</v>
      </c>
      <c r="D89" s="91">
        <v>35000000000</v>
      </c>
      <c r="E89" s="92">
        <v>35000000000</v>
      </c>
    </row>
    <row r="90" spans="1:5" s="16" customFormat="1" ht="19.5" customHeight="1">
      <c r="A90" s="89" t="s">
        <v>468</v>
      </c>
      <c r="B90" s="90" t="s">
        <v>254</v>
      </c>
      <c r="C90" s="90" t="s">
        <v>190</v>
      </c>
      <c r="D90" s="91">
        <v>0</v>
      </c>
      <c r="E90" s="92">
        <v>0</v>
      </c>
    </row>
    <row r="91" spans="1:5" s="16" customFormat="1" ht="19.5" customHeight="1">
      <c r="A91" s="121" t="s">
        <v>469</v>
      </c>
      <c r="B91" s="90" t="s">
        <v>255</v>
      </c>
      <c r="C91" s="90" t="s">
        <v>190</v>
      </c>
      <c r="D91" s="91">
        <v>0</v>
      </c>
      <c r="E91" s="92">
        <v>0</v>
      </c>
    </row>
    <row r="92" spans="1:5" s="16" customFormat="1" ht="19.5" customHeight="1">
      <c r="A92" s="89" t="s">
        <v>596</v>
      </c>
      <c r="B92" s="122" t="s">
        <v>272</v>
      </c>
      <c r="C92" s="122" t="s">
        <v>190</v>
      </c>
      <c r="D92" s="91">
        <v>0</v>
      </c>
      <c r="E92" s="92">
        <v>0</v>
      </c>
    </row>
    <row r="93" spans="1:5" s="16" customFormat="1" ht="19.5" customHeight="1">
      <c r="A93" s="89" t="s">
        <v>470</v>
      </c>
      <c r="B93" s="90" t="s">
        <v>273</v>
      </c>
      <c r="C93" s="90" t="s">
        <v>190</v>
      </c>
      <c r="D93" s="91">
        <v>0</v>
      </c>
      <c r="E93" s="92">
        <v>0</v>
      </c>
    </row>
    <row r="94" spans="1:5" s="16" customFormat="1" ht="19.5" customHeight="1">
      <c r="A94" s="89" t="s">
        <v>471</v>
      </c>
      <c r="B94" s="90" t="s">
        <v>256</v>
      </c>
      <c r="C94" s="90" t="s">
        <v>190</v>
      </c>
      <c r="D94" s="91">
        <v>0</v>
      </c>
      <c r="E94" s="92">
        <v>0</v>
      </c>
    </row>
    <row r="95" spans="1:5" s="16" customFormat="1" ht="19.5" customHeight="1">
      <c r="A95" s="89" t="s">
        <v>472</v>
      </c>
      <c r="B95" s="90" t="s">
        <v>257</v>
      </c>
      <c r="C95" s="90" t="s">
        <v>190</v>
      </c>
      <c r="D95" s="91">
        <v>10661971950</v>
      </c>
      <c r="E95" s="92">
        <v>10661971950</v>
      </c>
    </row>
    <row r="96" spans="1:5" s="16" customFormat="1" ht="19.5" customHeight="1">
      <c r="A96" s="89" t="s">
        <v>473</v>
      </c>
      <c r="B96" s="90" t="s">
        <v>258</v>
      </c>
      <c r="C96" s="90" t="s">
        <v>190</v>
      </c>
      <c r="D96" s="91">
        <v>1610000000</v>
      </c>
      <c r="E96" s="92">
        <v>1610000000</v>
      </c>
    </row>
    <row r="97" spans="1:5" s="16" customFormat="1" ht="19.5" customHeight="1">
      <c r="A97" s="89" t="s">
        <v>474</v>
      </c>
      <c r="B97" s="90" t="s">
        <v>259</v>
      </c>
      <c r="C97" s="90" t="s">
        <v>190</v>
      </c>
      <c r="D97" s="91">
        <v>0</v>
      </c>
      <c r="E97" s="92">
        <v>0</v>
      </c>
    </row>
    <row r="98" spans="1:5" s="16" customFormat="1" ht="19.5" customHeight="1">
      <c r="A98" s="89" t="s">
        <v>20</v>
      </c>
      <c r="B98" s="90" t="s">
        <v>260</v>
      </c>
      <c r="C98" s="90" t="s">
        <v>190</v>
      </c>
      <c r="D98" s="91">
        <v>26140540965</v>
      </c>
      <c r="E98" s="92">
        <v>22114600286</v>
      </c>
    </row>
    <row r="99" spans="1:5" s="16" customFormat="1" ht="19.5" customHeight="1">
      <c r="A99" s="89" t="s">
        <v>475</v>
      </c>
      <c r="B99" s="90" t="s">
        <v>274</v>
      </c>
      <c r="C99" s="90" t="s">
        <v>190</v>
      </c>
      <c r="D99" s="91">
        <v>0</v>
      </c>
      <c r="E99" s="92">
        <v>0</v>
      </c>
    </row>
    <row r="100" spans="1:5" s="15" customFormat="1" ht="19.5" customHeight="1">
      <c r="A100" s="85" t="s">
        <v>476</v>
      </c>
      <c r="B100" s="86" t="s">
        <v>261</v>
      </c>
      <c r="C100" s="86" t="s">
        <v>190</v>
      </c>
      <c r="D100" s="87">
        <v>29284737514</v>
      </c>
      <c r="E100" s="88">
        <v>32518072593</v>
      </c>
    </row>
    <row r="101" spans="1:5" s="16" customFormat="1" ht="19.5" customHeight="1">
      <c r="A101" s="89" t="s">
        <v>806</v>
      </c>
      <c r="B101" s="90" t="s">
        <v>262</v>
      </c>
      <c r="C101" s="90" t="s">
        <v>263</v>
      </c>
      <c r="D101" s="91">
        <v>29284737514</v>
      </c>
      <c r="E101" s="92">
        <v>32518072593</v>
      </c>
    </row>
    <row r="102" spans="1:5" s="16" customFormat="1" ht="19.5" customHeight="1">
      <c r="A102" s="89" t="s">
        <v>477</v>
      </c>
      <c r="B102" s="90" t="s">
        <v>190</v>
      </c>
      <c r="C102" s="90" t="s">
        <v>190</v>
      </c>
      <c r="D102" s="91">
        <v>0</v>
      </c>
      <c r="E102" s="92">
        <v>0</v>
      </c>
    </row>
    <row r="103" spans="1:5" s="16" customFormat="1" ht="19.5" customHeight="1">
      <c r="A103" s="89" t="s">
        <v>478</v>
      </c>
      <c r="B103" s="90" t="s">
        <v>190</v>
      </c>
      <c r="C103" s="90" t="s">
        <v>190</v>
      </c>
      <c r="D103" s="91">
        <v>0</v>
      </c>
      <c r="E103" s="92">
        <v>0</v>
      </c>
    </row>
    <row r="104" spans="1:5" s="16" customFormat="1" ht="19.5" customHeight="1">
      <c r="A104" s="98" t="s">
        <v>807</v>
      </c>
      <c r="B104" s="99" t="s">
        <v>264</v>
      </c>
      <c r="C104" s="99" t="s">
        <v>190</v>
      </c>
      <c r="D104" s="91">
        <v>0</v>
      </c>
      <c r="E104" s="92">
        <v>0</v>
      </c>
    </row>
    <row r="105" spans="1:5" s="15" customFormat="1" ht="24.75" customHeight="1" thickBot="1">
      <c r="A105" s="101" t="s">
        <v>307</v>
      </c>
      <c r="B105" s="102" t="s">
        <v>265</v>
      </c>
      <c r="C105" s="102" t="s">
        <v>190</v>
      </c>
      <c r="D105" s="103">
        <v>256999902137</v>
      </c>
      <c r="E105" s="104">
        <v>261892427688</v>
      </c>
    </row>
    <row r="106" spans="1:5" s="75" customFormat="1" ht="14.25" customHeight="1" thickTop="1">
      <c r="A106" s="108"/>
      <c r="B106" s="109"/>
      <c r="C106" s="109"/>
      <c r="D106" s="110"/>
      <c r="E106" s="110"/>
    </row>
    <row r="107" spans="1:5" ht="19.5" customHeight="1">
      <c r="A107" s="308" t="s">
        <v>479</v>
      </c>
      <c r="B107" s="308"/>
      <c r="C107" s="308"/>
      <c r="D107" s="308"/>
      <c r="E107" s="308"/>
    </row>
    <row r="108" s="62" customFormat="1" ht="9.75" customHeight="1" thickBot="1">
      <c r="E108" s="76"/>
    </row>
    <row r="109" spans="1:6" s="62" customFormat="1" ht="28.5" customHeight="1" thickTop="1">
      <c r="A109" s="78" t="s">
        <v>399</v>
      </c>
      <c r="B109" s="78" t="s">
        <v>167</v>
      </c>
      <c r="C109" s="79" t="s">
        <v>168</v>
      </c>
      <c r="D109" s="80" t="s">
        <v>281</v>
      </c>
      <c r="E109" s="81" t="s">
        <v>18</v>
      </c>
      <c r="F109" s="76"/>
    </row>
    <row r="110" spans="1:5" s="16" customFormat="1" ht="21" customHeight="1">
      <c r="A110" s="121" t="s">
        <v>685</v>
      </c>
      <c r="B110" s="111" t="s">
        <v>190</v>
      </c>
      <c r="C110" s="111" t="s">
        <v>266</v>
      </c>
      <c r="D110" s="112">
        <v>0</v>
      </c>
      <c r="E110" s="113">
        <v>0</v>
      </c>
    </row>
    <row r="111" spans="1:5" s="16" customFormat="1" ht="21" customHeight="1">
      <c r="A111" s="89" t="s">
        <v>686</v>
      </c>
      <c r="B111" s="90" t="s">
        <v>190</v>
      </c>
      <c r="C111" s="90" t="s">
        <v>190</v>
      </c>
      <c r="D111" s="91">
        <v>0</v>
      </c>
      <c r="E111" s="92">
        <v>0</v>
      </c>
    </row>
    <row r="112" spans="1:5" s="16" customFormat="1" ht="21" customHeight="1">
      <c r="A112" s="89" t="s">
        <v>688</v>
      </c>
      <c r="B112" s="90" t="s">
        <v>190</v>
      </c>
      <c r="C112" s="90" t="s">
        <v>190</v>
      </c>
      <c r="D112" s="91">
        <v>0</v>
      </c>
      <c r="E112" s="92">
        <v>0</v>
      </c>
    </row>
    <row r="113" spans="1:5" s="16" customFormat="1" ht="21" customHeight="1">
      <c r="A113" s="89" t="s">
        <v>689</v>
      </c>
      <c r="B113" s="90" t="s">
        <v>190</v>
      </c>
      <c r="C113" s="90" t="s">
        <v>190</v>
      </c>
      <c r="D113" s="91">
        <v>70946464</v>
      </c>
      <c r="E113" s="92">
        <v>70946464</v>
      </c>
    </row>
    <row r="114" spans="1:5" s="16" customFormat="1" ht="21" customHeight="1">
      <c r="A114" s="89" t="s">
        <v>690</v>
      </c>
      <c r="B114" s="90" t="s">
        <v>190</v>
      </c>
      <c r="C114" s="90" t="s">
        <v>190</v>
      </c>
      <c r="D114" s="91">
        <v>0</v>
      </c>
      <c r="E114" s="92">
        <v>0</v>
      </c>
    </row>
    <row r="115" spans="1:5" s="16" customFormat="1" ht="21" customHeight="1" thickBot="1">
      <c r="A115" s="94" t="s">
        <v>691</v>
      </c>
      <c r="B115" s="95" t="s">
        <v>190</v>
      </c>
      <c r="C115" s="95" t="s">
        <v>190</v>
      </c>
      <c r="D115" s="96">
        <v>0</v>
      </c>
      <c r="E115" s="97">
        <v>0</v>
      </c>
    </row>
    <row r="116" ht="9.75" customHeight="1" thickTop="1">
      <c r="C116" s="72"/>
    </row>
    <row r="117" spans="3:5" s="7" customFormat="1" ht="18" customHeight="1">
      <c r="C117" s="309" t="s">
        <v>10</v>
      </c>
      <c r="D117" s="309"/>
      <c r="E117" s="309"/>
    </row>
    <row r="118" spans="1:5" s="7" customFormat="1" ht="18" customHeight="1">
      <c r="A118" s="6" t="s">
        <v>698</v>
      </c>
      <c r="C118" s="310" t="s">
        <v>177</v>
      </c>
      <c r="D118" s="310"/>
      <c r="E118" s="310"/>
    </row>
    <row r="119" spans="3:5" s="7" customFormat="1" ht="18" customHeight="1">
      <c r="C119" s="307"/>
      <c r="D119" s="307"/>
      <c r="E119" s="307"/>
    </row>
    <row r="120" spans="3:5" s="7" customFormat="1" ht="18" customHeight="1">
      <c r="C120" s="307"/>
      <c r="D120" s="307"/>
      <c r="E120" s="307"/>
    </row>
    <row r="121" spans="4:5" s="7" customFormat="1" ht="18" customHeight="1">
      <c r="D121" s="114"/>
      <c r="E121" s="114"/>
    </row>
    <row r="122" s="7" customFormat="1" ht="18" customHeight="1"/>
    <row r="123" spans="3:5" s="7" customFormat="1" ht="18" customHeight="1">
      <c r="C123" s="307"/>
      <c r="D123" s="307"/>
      <c r="E123" s="307"/>
    </row>
    <row r="124" spans="1:5" s="115" customFormat="1" ht="18" customHeight="1">
      <c r="A124" s="115" t="s">
        <v>699</v>
      </c>
      <c r="C124" s="305" t="s">
        <v>692</v>
      </c>
      <c r="D124" s="305"/>
      <c r="E124" s="305"/>
    </row>
    <row r="148" spans="1:5" ht="15.75">
      <c r="A148" s="305"/>
      <c r="B148" s="305"/>
      <c r="C148" s="305"/>
      <c r="D148" s="305"/>
      <c r="E148" s="305"/>
    </row>
  </sheetData>
  <mergeCells count="11">
    <mergeCell ref="A6:E6"/>
    <mergeCell ref="A148:E148"/>
    <mergeCell ref="D1:E3"/>
    <mergeCell ref="C123:E123"/>
    <mergeCell ref="C124:E124"/>
    <mergeCell ref="A107:E107"/>
    <mergeCell ref="C117:E117"/>
    <mergeCell ref="C118:E118"/>
    <mergeCell ref="C119:E119"/>
    <mergeCell ref="C120:E120"/>
    <mergeCell ref="A5:E5"/>
  </mergeCells>
  <printOptions horizontalCentered="1"/>
  <pageMargins left="0" right="0" top="0.25" bottom="0.25" header="0.25" footer="0.25"/>
  <pageSetup fitToHeight="5" horizontalDpi="600" verticalDpi="600" orientation="portrait" paperSize="9" scale="9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AS47"/>
  <sheetViews>
    <sheetView workbookViewId="0" topLeftCell="A32">
      <selection activeCell="AG44" sqref="AG44"/>
    </sheetView>
  </sheetViews>
  <sheetFormatPr defaultColWidth="2.75390625" defaultRowHeight="12.75"/>
  <cols>
    <col min="1" max="1" width="3.875" style="16" customWidth="1"/>
    <col min="2" max="4" width="2.75390625" style="16" customWidth="1"/>
    <col min="5" max="7" width="3.75390625" style="16" customWidth="1"/>
    <col min="8" max="8" width="5.375" style="16" customWidth="1"/>
    <col min="9" max="13" width="2.25390625" style="16" customWidth="1"/>
    <col min="14" max="14" width="4.625" style="16" customWidth="1"/>
    <col min="15" max="19" width="2.25390625" style="16" customWidth="1"/>
    <col min="20" max="20" width="4.00390625" style="16" customWidth="1"/>
    <col min="21" max="25" width="2.25390625" style="16" customWidth="1"/>
    <col min="26" max="26" width="3.125" style="16" customWidth="1"/>
    <col min="27" max="27" width="3.375" style="16" customWidth="1"/>
    <col min="28" max="31" width="2.25390625" style="16" customWidth="1"/>
    <col min="32" max="32" width="3.125" style="16" customWidth="1"/>
    <col min="33" max="34" width="2.25390625" style="16" customWidth="1"/>
    <col min="35" max="35" width="3.875" style="16" customWidth="1"/>
    <col min="36" max="37" width="2.75390625" style="16" customWidth="1"/>
    <col min="38" max="38" width="4.125" style="16" customWidth="1"/>
    <col min="39" max="16384" width="2.75390625" style="16" customWidth="1"/>
  </cols>
  <sheetData>
    <row r="1" spans="1:35" s="19" customFormat="1" ht="19.5" customHeight="1">
      <c r="A1" s="19" t="s">
        <v>324</v>
      </c>
      <c r="B1" s="19" t="s">
        <v>501</v>
      </c>
      <c r="O1" s="21"/>
      <c r="P1" s="21"/>
      <c r="Q1" s="21"/>
      <c r="R1" s="21"/>
      <c r="S1" s="21"/>
      <c r="T1" s="21"/>
      <c r="U1" s="354" t="s">
        <v>75</v>
      </c>
      <c r="V1" s="354"/>
      <c r="W1" s="354"/>
      <c r="X1" s="354"/>
      <c r="Y1" s="354"/>
      <c r="Z1" s="354"/>
      <c r="AA1" s="354"/>
      <c r="AC1" s="277" t="s">
        <v>709</v>
      </c>
      <c r="AD1" s="277"/>
      <c r="AE1" s="277"/>
      <c r="AF1" s="277"/>
      <c r="AG1" s="277"/>
      <c r="AH1" s="277"/>
      <c r="AI1" s="277"/>
    </row>
    <row r="2" spans="2:35" s="12" customFormat="1" ht="19.5" customHeight="1" hidden="1">
      <c r="B2" s="13" t="s">
        <v>543</v>
      </c>
      <c r="C2" s="12" t="s">
        <v>502</v>
      </c>
      <c r="U2" s="278">
        <v>0</v>
      </c>
      <c r="V2" s="278"/>
      <c r="W2" s="278"/>
      <c r="X2" s="278"/>
      <c r="Y2" s="278"/>
      <c r="Z2" s="278"/>
      <c r="AA2" s="278"/>
      <c r="AC2" s="278">
        <v>0</v>
      </c>
      <c r="AD2" s="278"/>
      <c r="AE2" s="278"/>
      <c r="AF2" s="278"/>
      <c r="AG2" s="278"/>
      <c r="AH2" s="278"/>
      <c r="AI2" s="278"/>
    </row>
    <row r="3" spans="2:35" s="12" customFormat="1" ht="19.5" customHeight="1" hidden="1">
      <c r="B3" s="13" t="s">
        <v>543</v>
      </c>
      <c r="C3" s="12" t="s">
        <v>503</v>
      </c>
      <c r="O3" s="23"/>
      <c r="U3" s="278">
        <v>0</v>
      </c>
      <c r="V3" s="278"/>
      <c r="W3" s="278"/>
      <c r="X3" s="278"/>
      <c r="Y3" s="278"/>
      <c r="Z3" s="278"/>
      <c r="AA3" s="278"/>
      <c r="AC3" s="278">
        <v>0</v>
      </c>
      <c r="AD3" s="278"/>
      <c r="AE3" s="278"/>
      <c r="AF3" s="278"/>
      <c r="AG3" s="278"/>
      <c r="AH3" s="278"/>
      <c r="AI3" s="278"/>
    </row>
    <row r="4" spans="2:35" s="12" customFormat="1" ht="19.5" customHeight="1">
      <c r="B4" s="13" t="s">
        <v>543</v>
      </c>
      <c r="C4" s="12" t="s">
        <v>504</v>
      </c>
      <c r="O4" s="23"/>
      <c r="P4" s="23"/>
      <c r="Q4" s="23"/>
      <c r="R4" s="23"/>
      <c r="S4" s="23"/>
      <c r="U4" s="278">
        <v>45499411159</v>
      </c>
      <c r="V4" s="278"/>
      <c r="W4" s="278"/>
      <c r="X4" s="278"/>
      <c r="Y4" s="278"/>
      <c r="Z4" s="278"/>
      <c r="AA4" s="278"/>
      <c r="AC4" s="278">
        <v>37739006023</v>
      </c>
      <c r="AD4" s="278"/>
      <c r="AE4" s="278"/>
      <c r="AF4" s="278"/>
      <c r="AG4" s="278"/>
      <c r="AH4" s="278"/>
      <c r="AI4" s="278"/>
    </row>
    <row r="5" spans="2:35" s="12" customFormat="1" ht="19.5" customHeight="1" hidden="1">
      <c r="B5" s="13" t="s">
        <v>543</v>
      </c>
      <c r="C5" s="12" t="s">
        <v>505</v>
      </c>
      <c r="U5" s="235">
        <v>0</v>
      </c>
      <c r="V5" s="235"/>
      <c r="W5" s="235"/>
      <c r="X5" s="235"/>
      <c r="Y5" s="235"/>
      <c r="Z5" s="235"/>
      <c r="AA5" s="235"/>
      <c r="AC5" s="235"/>
      <c r="AD5" s="235"/>
      <c r="AE5" s="235"/>
      <c r="AF5" s="235"/>
      <c r="AG5" s="235"/>
      <c r="AH5" s="235"/>
      <c r="AI5" s="235"/>
    </row>
    <row r="6" spans="2:35" s="12" customFormat="1" ht="19.5" customHeight="1">
      <c r="B6" s="13" t="s">
        <v>543</v>
      </c>
      <c r="C6" s="12" t="s">
        <v>508</v>
      </c>
      <c r="O6" s="52"/>
      <c r="P6" s="52"/>
      <c r="Q6" s="52"/>
      <c r="R6" s="52"/>
      <c r="S6" s="52"/>
      <c r="T6" s="229"/>
      <c r="U6" s="278">
        <v>5672940653</v>
      </c>
      <c r="V6" s="278"/>
      <c r="W6" s="278"/>
      <c r="X6" s="278"/>
      <c r="Y6" s="278"/>
      <c r="Z6" s="278"/>
      <c r="AA6" s="278"/>
      <c r="AC6" s="278">
        <v>3599289090</v>
      </c>
      <c r="AD6" s="278"/>
      <c r="AE6" s="278"/>
      <c r="AF6" s="278"/>
      <c r="AG6" s="278"/>
      <c r="AH6" s="278"/>
      <c r="AI6" s="278"/>
    </row>
    <row r="7" spans="2:35" s="19" customFormat="1" ht="19.5" customHeight="1">
      <c r="B7" s="10"/>
      <c r="E7" s="19" t="s">
        <v>509</v>
      </c>
      <c r="O7" s="34"/>
      <c r="P7" s="34"/>
      <c r="Q7" s="34"/>
      <c r="R7" s="34"/>
      <c r="S7" s="34"/>
      <c r="T7" s="249"/>
      <c r="U7" s="353">
        <f>SUM(U2:AA6)</f>
        <v>51172351812</v>
      </c>
      <c r="V7" s="353"/>
      <c r="W7" s="353"/>
      <c r="X7" s="353"/>
      <c r="Y7" s="353"/>
      <c r="Z7" s="353"/>
      <c r="AA7" s="353"/>
      <c r="AC7" s="353">
        <f>SUM(AC2:AI6)</f>
        <v>41338295113</v>
      </c>
      <c r="AD7" s="353"/>
      <c r="AE7" s="353"/>
      <c r="AF7" s="353"/>
      <c r="AG7" s="353"/>
      <c r="AH7" s="353"/>
      <c r="AI7" s="353"/>
    </row>
    <row r="8" spans="2:35" s="12" customFormat="1" ht="19.5" customHeight="1" hidden="1">
      <c r="B8" s="13" t="s">
        <v>544</v>
      </c>
      <c r="C8" s="12" t="s">
        <v>510</v>
      </c>
      <c r="U8" s="278"/>
      <c r="V8" s="278"/>
      <c r="W8" s="278"/>
      <c r="X8" s="278"/>
      <c r="Y8" s="278"/>
      <c r="Z8" s="278"/>
      <c r="AA8" s="278"/>
      <c r="AC8" s="273"/>
      <c r="AD8" s="273"/>
      <c r="AE8" s="273"/>
      <c r="AF8" s="273"/>
      <c r="AG8" s="273"/>
      <c r="AH8" s="273"/>
      <c r="AI8" s="273"/>
    </row>
    <row r="9" spans="2:27" s="12" customFormat="1" ht="19.5" customHeight="1" hidden="1">
      <c r="B9" s="13"/>
      <c r="C9" s="12" t="s">
        <v>511</v>
      </c>
      <c r="U9" s="235"/>
      <c r="V9" s="235"/>
      <c r="W9" s="235"/>
      <c r="X9" s="235"/>
      <c r="Y9" s="235"/>
      <c r="Z9" s="235"/>
      <c r="AA9" s="235"/>
    </row>
    <row r="10" spans="2:27" s="12" customFormat="1" ht="19.5" customHeight="1" hidden="1">
      <c r="B10" s="13" t="s">
        <v>544</v>
      </c>
      <c r="C10" s="12" t="s">
        <v>512</v>
      </c>
      <c r="U10" s="278"/>
      <c r="V10" s="278"/>
      <c r="W10" s="278"/>
      <c r="X10" s="278"/>
      <c r="Y10" s="278"/>
      <c r="Z10" s="278"/>
      <c r="AA10" s="278"/>
    </row>
    <row r="11" spans="1:35" s="19" customFormat="1" ht="19.5" customHeight="1">
      <c r="A11" s="19" t="s">
        <v>325</v>
      </c>
      <c r="B11" s="19" t="s">
        <v>513</v>
      </c>
      <c r="O11" s="21"/>
      <c r="P11" s="21"/>
      <c r="Q11" s="21"/>
      <c r="R11" s="21"/>
      <c r="S11" s="21"/>
      <c r="T11" s="21"/>
      <c r="U11" s="354"/>
      <c r="V11" s="354"/>
      <c r="W11" s="354"/>
      <c r="X11" s="354"/>
      <c r="Y11" s="354"/>
      <c r="Z11" s="354"/>
      <c r="AA11" s="354"/>
      <c r="AC11" s="277"/>
      <c r="AD11" s="277"/>
      <c r="AE11" s="277"/>
      <c r="AF11" s="277"/>
      <c r="AG11" s="277"/>
      <c r="AH11" s="277"/>
      <c r="AI11" s="277"/>
    </row>
    <row r="12" spans="2:27" s="19" customFormat="1" ht="19.5" customHeight="1" hidden="1">
      <c r="B12" s="13" t="s">
        <v>543</v>
      </c>
      <c r="C12" s="12" t="s">
        <v>23</v>
      </c>
      <c r="O12" s="23"/>
      <c r="P12" s="23"/>
      <c r="Q12" s="23"/>
      <c r="R12" s="23"/>
      <c r="S12" s="23"/>
      <c r="T12" s="21"/>
      <c r="U12" s="250"/>
      <c r="V12" s="250"/>
      <c r="W12" s="250"/>
      <c r="X12" s="250"/>
      <c r="Y12" s="250"/>
      <c r="Z12" s="246"/>
      <c r="AA12" s="246"/>
    </row>
    <row r="13" spans="2:34" s="12" customFormat="1" ht="19.5" customHeight="1" hidden="1">
      <c r="B13" s="13" t="s">
        <v>543</v>
      </c>
      <c r="C13" s="12" t="s">
        <v>514</v>
      </c>
      <c r="O13" s="23"/>
      <c r="P13" s="23"/>
      <c r="Q13" s="23"/>
      <c r="R13" s="23"/>
      <c r="S13" s="23"/>
      <c r="T13" s="23"/>
      <c r="U13" s="352">
        <v>0</v>
      </c>
      <c r="V13" s="352"/>
      <c r="W13" s="352"/>
      <c r="X13" s="352"/>
      <c r="Y13" s="352"/>
      <c r="Z13" s="352"/>
      <c r="AA13" s="352"/>
      <c r="AB13" s="352">
        <v>0</v>
      </c>
      <c r="AC13" s="352"/>
      <c r="AD13" s="352"/>
      <c r="AE13" s="352"/>
      <c r="AF13" s="352"/>
      <c r="AG13" s="352"/>
      <c r="AH13" s="352"/>
    </row>
    <row r="14" spans="2:34" s="12" customFormat="1" ht="19.5" customHeight="1" hidden="1">
      <c r="B14" s="13" t="s">
        <v>543</v>
      </c>
      <c r="C14" s="12" t="s">
        <v>515</v>
      </c>
      <c r="O14" s="52"/>
      <c r="P14" s="52"/>
      <c r="Q14" s="52"/>
      <c r="R14" s="52"/>
      <c r="S14" s="52"/>
      <c r="T14" s="52"/>
      <c r="U14" s="352">
        <v>0</v>
      </c>
      <c r="V14" s="352"/>
      <c r="W14" s="352"/>
      <c r="X14" s="352"/>
      <c r="Y14" s="352"/>
      <c r="Z14" s="352"/>
      <c r="AA14" s="352"/>
      <c r="AB14" s="352">
        <v>0</v>
      </c>
      <c r="AC14" s="352"/>
      <c r="AD14" s="352"/>
      <c r="AE14" s="352"/>
      <c r="AF14" s="352"/>
      <c r="AG14" s="352"/>
      <c r="AH14" s="352"/>
    </row>
    <row r="15" spans="9:34" s="19" customFormat="1" ht="19.5" customHeight="1" hidden="1">
      <c r="I15" s="19" t="s">
        <v>492</v>
      </c>
      <c r="O15" s="34"/>
      <c r="P15" s="34"/>
      <c r="Q15" s="34"/>
      <c r="R15" s="34"/>
      <c r="S15" s="34"/>
      <c r="T15" s="34"/>
      <c r="U15" s="351">
        <v>0</v>
      </c>
      <c r="V15" s="351"/>
      <c r="W15" s="351"/>
      <c r="X15" s="351"/>
      <c r="Y15" s="351"/>
      <c r="Z15" s="351"/>
      <c r="AA15" s="351"/>
      <c r="AB15" s="351">
        <v>0</v>
      </c>
      <c r="AC15" s="351"/>
      <c r="AD15" s="351"/>
      <c r="AE15" s="351"/>
      <c r="AF15" s="351"/>
      <c r="AG15" s="351"/>
      <c r="AH15" s="351"/>
    </row>
    <row r="16" ht="19.5" customHeight="1" hidden="1"/>
    <row r="17" ht="19.5" customHeight="1"/>
    <row r="18" spans="1:35" s="15" customFormat="1" ht="19.5" customHeight="1">
      <c r="A18" s="15" t="s">
        <v>545</v>
      </c>
      <c r="B18" s="15" t="s">
        <v>516</v>
      </c>
      <c r="R18" s="25"/>
      <c r="S18" s="25"/>
      <c r="T18" s="25"/>
      <c r="U18" s="277" t="s">
        <v>75</v>
      </c>
      <c r="V18" s="277"/>
      <c r="W18" s="277"/>
      <c r="X18" s="277"/>
      <c r="Y18" s="277"/>
      <c r="Z18" s="277"/>
      <c r="AA18" s="277"/>
      <c r="AC18" s="277" t="s">
        <v>709</v>
      </c>
      <c r="AD18" s="277"/>
      <c r="AE18" s="277"/>
      <c r="AF18" s="277"/>
      <c r="AG18" s="277"/>
      <c r="AH18" s="277"/>
      <c r="AI18" s="277"/>
    </row>
    <row r="19" spans="2:35" ht="19.5" customHeight="1">
      <c r="B19" s="16" t="s">
        <v>543</v>
      </c>
      <c r="C19" s="16" t="s">
        <v>329</v>
      </c>
      <c r="R19" s="26"/>
      <c r="S19" s="26"/>
      <c r="T19" s="26"/>
      <c r="U19" s="368">
        <v>0</v>
      </c>
      <c r="V19" s="368"/>
      <c r="W19" s="368"/>
      <c r="X19" s="368"/>
      <c r="Y19" s="368"/>
      <c r="Z19" s="368"/>
      <c r="AA19" s="368"/>
      <c r="AC19" s="368">
        <v>0</v>
      </c>
      <c r="AD19" s="368"/>
      <c r="AE19" s="368"/>
      <c r="AF19" s="368"/>
      <c r="AG19" s="368"/>
      <c r="AH19" s="368"/>
      <c r="AI19" s="368"/>
    </row>
    <row r="20" spans="2:35" ht="19.5" customHeight="1">
      <c r="B20" s="16" t="s">
        <v>543</v>
      </c>
      <c r="C20" s="16" t="s">
        <v>517</v>
      </c>
      <c r="R20" s="27"/>
      <c r="S20" s="27"/>
      <c r="T20" s="27"/>
      <c r="U20" s="366"/>
      <c r="V20" s="366"/>
      <c r="W20" s="366"/>
      <c r="X20" s="366"/>
      <c r="Y20" s="366"/>
      <c r="Z20" s="366"/>
      <c r="AA20" s="366"/>
      <c r="AC20" s="366"/>
      <c r="AD20" s="366"/>
      <c r="AE20" s="366"/>
      <c r="AF20" s="366"/>
      <c r="AG20" s="366"/>
      <c r="AH20" s="366"/>
      <c r="AI20" s="366"/>
    </row>
    <row r="21" spans="9:35" s="15" customFormat="1" ht="19.5" customHeight="1">
      <c r="I21" s="15" t="s">
        <v>492</v>
      </c>
      <c r="R21" s="28"/>
      <c r="S21" s="28"/>
      <c r="T21" s="28"/>
      <c r="U21" s="367">
        <v>0</v>
      </c>
      <c r="V21" s="367"/>
      <c r="W21" s="367"/>
      <c r="X21" s="367"/>
      <c r="Y21" s="367"/>
      <c r="Z21" s="367"/>
      <c r="AA21" s="367"/>
      <c r="AC21" s="367">
        <v>0</v>
      </c>
      <c r="AD21" s="367"/>
      <c r="AE21" s="367"/>
      <c r="AF21" s="367"/>
      <c r="AG21" s="367"/>
      <c r="AH21" s="367"/>
      <c r="AI21" s="367"/>
    </row>
    <row r="22" spans="1:2" s="15" customFormat="1" ht="18" customHeight="1" thickBot="1">
      <c r="A22" s="15" t="s">
        <v>181</v>
      </c>
      <c r="B22" s="15" t="s">
        <v>518</v>
      </c>
    </row>
    <row r="23" spans="1:38" s="29" customFormat="1" ht="54" customHeight="1">
      <c r="A23" s="348" t="s">
        <v>519</v>
      </c>
      <c r="B23" s="343"/>
      <c r="C23" s="343"/>
      <c r="D23" s="343"/>
      <c r="E23" s="343"/>
      <c r="F23" s="343"/>
      <c r="G23" s="343"/>
      <c r="H23" s="343"/>
      <c r="I23" s="342" t="s">
        <v>520</v>
      </c>
      <c r="J23" s="343"/>
      <c r="K23" s="343"/>
      <c r="L23" s="343"/>
      <c r="M23" s="343"/>
      <c r="N23" s="343"/>
      <c r="O23" s="342" t="s">
        <v>521</v>
      </c>
      <c r="P23" s="343"/>
      <c r="Q23" s="343"/>
      <c r="R23" s="343"/>
      <c r="S23" s="343"/>
      <c r="T23" s="343"/>
      <c r="U23" s="342" t="s">
        <v>522</v>
      </c>
      <c r="V23" s="343"/>
      <c r="W23" s="343"/>
      <c r="X23" s="343"/>
      <c r="Y23" s="343"/>
      <c r="Z23" s="343"/>
      <c r="AA23" s="342" t="s">
        <v>523</v>
      </c>
      <c r="AB23" s="342"/>
      <c r="AC23" s="342"/>
      <c r="AD23" s="342"/>
      <c r="AE23" s="342"/>
      <c r="AF23" s="342"/>
      <c r="AG23" s="343" t="s">
        <v>524</v>
      </c>
      <c r="AH23" s="343"/>
      <c r="AI23" s="343"/>
      <c r="AJ23" s="343"/>
      <c r="AK23" s="343"/>
      <c r="AL23" s="344"/>
    </row>
    <row r="24" spans="1:38" ht="21.75" customHeight="1">
      <c r="A24" s="345" t="s">
        <v>429</v>
      </c>
      <c r="B24" s="346"/>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row>
    <row r="25" spans="1:45" ht="21.75" customHeight="1">
      <c r="A25" s="340" t="s">
        <v>525</v>
      </c>
      <c r="B25" s="341"/>
      <c r="C25" s="341"/>
      <c r="D25" s="341"/>
      <c r="E25" s="341"/>
      <c r="F25" s="341"/>
      <c r="G25" s="341"/>
      <c r="H25" s="341"/>
      <c r="I25" s="334">
        <f>6435954858+1922139579</f>
        <v>8358094437</v>
      </c>
      <c r="J25" s="334"/>
      <c r="K25" s="334"/>
      <c r="L25" s="334"/>
      <c r="M25" s="334"/>
      <c r="N25" s="334"/>
      <c r="O25" s="334">
        <v>8155035359</v>
      </c>
      <c r="P25" s="334"/>
      <c r="Q25" s="334"/>
      <c r="R25" s="334"/>
      <c r="S25" s="334"/>
      <c r="T25" s="334"/>
      <c r="U25" s="334">
        <v>1975104358</v>
      </c>
      <c r="V25" s="334"/>
      <c r="W25" s="334"/>
      <c r="X25" s="334"/>
      <c r="Y25" s="334"/>
      <c r="Z25" s="334"/>
      <c r="AA25" s="334">
        <v>120314475</v>
      </c>
      <c r="AB25" s="334"/>
      <c r="AC25" s="334"/>
      <c r="AD25" s="334"/>
      <c r="AE25" s="334"/>
      <c r="AF25" s="334"/>
      <c r="AG25" s="334">
        <f aca="true" t="shared" si="0" ref="AG25:AG32">SUM(I25:AF25)</f>
        <v>18608548629</v>
      </c>
      <c r="AH25" s="334"/>
      <c r="AI25" s="334"/>
      <c r="AJ25" s="334"/>
      <c r="AK25" s="334"/>
      <c r="AL25" s="335"/>
      <c r="AM25" s="349"/>
      <c r="AN25" s="350"/>
      <c r="AO25" s="350"/>
      <c r="AP25" s="350"/>
      <c r="AQ25" s="350"/>
      <c r="AR25" s="350"/>
      <c r="AS25" s="350"/>
    </row>
    <row r="26" spans="1:45" ht="21.75" customHeight="1">
      <c r="A26" s="364" t="s">
        <v>526</v>
      </c>
      <c r="B26" s="357"/>
      <c r="C26" s="357"/>
      <c r="D26" s="357"/>
      <c r="E26" s="357"/>
      <c r="F26" s="357"/>
      <c r="G26" s="357"/>
      <c r="H26" s="357"/>
      <c r="I26" s="358"/>
      <c r="J26" s="358"/>
      <c r="K26" s="358"/>
      <c r="L26" s="358"/>
      <c r="M26" s="358"/>
      <c r="N26" s="358"/>
      <c r="O26" s="358">
        <v>0</v>
      </c>
      <c r="P26" s="358"/>
      <c r="Q26" s="358"/>
      <c r="R26" s="358"/>
      <c r="S26" s="358"/>
      <c r="T26" s="358"/>
      <c r="U26" s="358"/>
      <c r="V26" s="358"/>
      <c r="W26" s="358"/>
      <c r="X26" s="358"/>
      <c r="Y26" s="358"/>
      <c r="Z26" s="358"/>
      <c r="AA26" s="358">
        <v>0</v>
      </c>
      <c r="AB26" s="358"/>
      <c r="AC26" s="358"/>
      <c r="AD26" s="358"/>
      <c r="AE26" s="358"/>
      <c r="AF26" s="358"/>
      <c r="AG26" s="358">
        <f t="shared" si="0"/>
        <v>0</v>
      </c>
      <c r="AH26" s="358"/>
      <c r="AI26" s="358"/>
      <c r="AJ26" s="358"/>
      <c r="AK26" s="358"/>
      <c r="AL26" s="365"/>
      <c r="AM26" s="349"/>
      <c r="AN26" s="350"/>
      <c r="AO26" s="350"/>
      <c r="AP26" s="350"/>
      <c r="AQ26" s="350"/>
      <c r="AR26" s="350"/>
      <c r="AS26" s="350"/>
    </row>
    <row r="27" spans="1:45" ht="21.75" customHeight="1">
      <c r="A27" s="364" t="s">
        <v>527</v>
      </c>
      <c r="B27" s="357"/>
      <c r="C27" s="357"/>
      <c r="D27" s="357"/>
      <c r="E27" s="357"/>
      <c r="F27" s="357"/>
      <c r="G27" s="357"/>
      <c r="H27" s="357"/>
      <c r="I27" s="358">
        <v>371056813</v>
      </c>
      <c r="J27" s="358"/>
      <c r="K27" s="358"/>
      <c r="L27" s="358"/>
      <c r="M27" s="358"/>
      <c r="N27" s="358"/>
      <c r="O27" s="358"/>
      <c r="P27" s="358"/>
      <c r="Q27" s="358"/>
      <c r="R27" s="358"/>
      <c r="S27" s="358"/>
      <c r="T27" s="358"/>
      <c r="U27" s="357"/>
      <c r="V27" s="357"/>
      <c r="W27" s="357"/>
      <c r="X27" s="357"/>
      <c r="Y27" s="357"/>
      <c r="Z27" s="357"/>
      <c r="AA27" s="357"/>
      <c r="AB27" s="357"/>
      <c r="AC27" s="357"/>
      <c r="AD27" s="357"/>
      <c r="AE27" s="357"/>
      <c r="AF27" s="357"/>
      <c r="AG27" s="358">
        <f t="shared" si="0"/>
        <v>371056813</v>
      </c>
      <c r="AH27" s="358"/>
      <c r="AI27" s="358"/>
      <c r="AJ27" s="358"/>
      <c r="AK27" s="358"/>
      <c r="AL27" s="365"/>
      <c r="AM27" s="349"/>
      <c r="AN27" s="350"/>
      <c r="AO27" s="350"/>
      <c r="AP27" s="350"/>
      <c r="AQ27" s="350"/>
      <c r="AR27" s="350"/>
      <c r="AS27" s="350"/>
    </row>
    <row r="28" spans="1:45" ht="21.75" customHeight="1">
      <c r="A28" s="364" t="s">
        <v>528</v>
      </c>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8">
        <f t="shared" si="0"/>
        <v>0</v>
      </c>
      <c r="AH28" s="357"/>
      <c r="AI28" s="357"/>
      <c r="AJ28" s="357"/>
      <c r="AK28" s="357"/>
      <c r="AL28" s="359"/>
      <c r="AM28" s="349"/>
      <c r="AN28" s="350"/>
      <c r="AO28" s="350"/>
      <c r="AP28" s="350"/>
      <c r="AQ28" s="350"/>
      <c r="AR28" s="350"/>
      <c r="AS28" s="350"/>
    </row>
    <row r="29" spans="1:45" ht="21.75" customHeight="1">
      <c r="A29" s="364" t="s">
        <v>529</v>
      </c>
      <c r="B29" s="357"/>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8">
        <f t="shared" si="0"/>
        <v>0</v>
      </c>
      <c r="AH29" s="357"/>
      <c r="AI29" s="357"/>
      <c r="AJ29" s="357"/>
      <c r="AK29" s="357"/>
      <c r="AL29" s="359"/>
      <c r="AM29" s="349"/>
      <c r="AN29" s="350"/>
      <c r="AO29" s="350"/>
      <c r="AP29" s="350"/>
      <c r="AQ29" s="350"/>
      <c r="AR29" s="350"/>
      <c r="AS29" s="350"/>
    </row>
    <row r="30" spans="1:45" ht="21.75" customHeight="1">
      <c r="A30" s="364" t="s">
        <v>530</v>
      </c>
      <c r="B30" s="357"/>
      <c r="C30" s="357"/>
      <c r="D30" s="357"/>
      <c r="E30" s="357"/>
      <c r="F30" s="357"/>
      <c r="G30" s="357"/>
      <c r="H30" s="357"/>
      <c r="I30" s="357"/>
      <c r="J30" s="357"/>
      <c r="K30" s="357"/>
      <c r="L30" s="357"/>
      <c r="M30" s="357"/>
      <c r="N30" s="357"/>
      <c r="O30" s="369">
        <v>0</v>
      </c>
      <c r="P30" s="369"/>
      <c r="Q30" s="369"/>
      <c r="R30" s="369"/>
      <c r="S30" s="369"/>
      <c r="T30" s="369"/>
      <c r="U30" s="358"/>
      <c r="V30" s="358"/>
      <c r="W30" s="358"/>
      <c r="X30" s="358"/>
      <c r="Y30" s="358"/>
      <c r="Z30" s="358"/>
      <c r="AA30" s="358">
        <v>0</v>
      </c>
      <c r="AB30" s="358"/>
      <c r="AC30" s="358"/>
      <c r="AD30" s="358"/>
      <c r="AE30" s="358"/>
      <c r="AF30" s="358"/>
      <c r="AG30" s="358">
        <f t="shared" si="0"/>
        <v>0</v>
      </c>
      <c r="AH30" s="358"/>
      <c r="AI30" s="358"/>
      <c r="AJ30" s="358"/>
      <c r="AK30" s="358"/>
      <c r="AL30" s="365"/>
      <c r="AM30" s="349"/>
      <c r="AN30" s="350"/>
      <c r="AO30" s="350"/>
      <c r="AP30" s="350"/>
      <c r="AQ30" s="350"/>
      <c r="AR30" s="350"/>
      <c r="AS30" s="350"/>
    </row>
    <row r="31" spans="1:45" ht="21.75" customHeight="1">
      <c r="A31" s="364" t="s">
        <v>531</v>
      </c>
      <c r="B31" s="357"/>
      <c r="C31" s="357"/>
      <c r="D31" s="357"/>
      <c r="E31" s="357"/>
      <c r="F31" s="357"/>
      <c r="G31" s="357"/>
      <c r="H31" s="357"/>
      <c r="I31" s="357"/>
      <c r="J31" s="357"/>
      <c r="K31" s="357"/>
      <c r="L31" s="357"/>
      <c r="M31" s="357"/>
      <c r="N31" s="357"/>
      <c r="O31" s="358"/>
      <c r="P31" s="358"/>
      <c r="Q31" s="358"/>
      <c r="R31" s="358"/>
      <c r="S31" s="358"/>
      <c r="T31" s="358"/>
      <c r="U31" s="357"/>
      <c r="V31" s="357"/>
      <c r="W31" s="357"/>
      <c r="X31" s="357"/>
      <c r="Y31" s="357"/>
      <c r="Z31" s="357"/>
      <c r="AA31" s="357"/>
      <c r="AB31" s="357"/>
      <c r="AC31" s="357"/>
      <c r="AD31" s="357"/>
      <c r="AE31" s="357"/>
      <c r="AF31" s="357"/>
      <c r="AG31" s="358">
        <f t="shared" si="0"/>
        <v>0</v>
      </c>
      <c r="AH31" s="357"/>
      <c r="AI31" s="357"/>
      <c r="AJ31" s="357"/>
      <c r="AK31" s="357"/>
      <c r="AL31" s="359"/>
      <c r="AM31" s="349"/>
      <c r="AN31" s="350"/>
      <c r="AO31" s="350"/>
      <c r="AP31" s="350"/>
      <c r="AQ31" s="350"/>
      <c r="AR31" s="350"/>
      <c r="AS31" s="350"/>
    </row>
    <row r="32" spans="1:45" ht="21.75" customHeight="1">
      <c r="A32" s="360" t="s">
        <v>532</v>
      </c>
      <c r="B32" s="361"/>
      <c r="C32" s="361"/>
      <c r="D32" s="361"/>
      <c r="E32" s="361"/>
      <c r="F32" s="361"/>
      <c r="G32" s="361"/>
      <c r="H32" s="361"/>
      <c r="I32" s="370">
        <f>I25+I26+I27+I28-I29-I30-I31</f>
        <v>8729151250</v>
      </c>
      <c r="J32" s="371"/>
      <c r="K32" s="371"/>
      <c r="L32" s="371"/>
      <c r="M32" s="371"/>
      <c r="N32" s="372"/>
      <c r="O32" s="370">
        <f>O25+O26+O27+O28-O29-O30-O31</f>
        <v>8155035359</v>
      </c>
      <c r="P32" s="371"/>
      <c r="Q32" s="371"/>
      <c r="R32" s="371"/>
      <c r="S32" s="371"/>
      <c r="T32" s="372"/>
      <c r="U32" s="370">
        <f>U25+U26+U27+U28-U29-U30-U31</f>
        <v>1975104358</v>
      </c>
      <c r="V32" s="371"/>
      <c r="W32" s="371"/>
      <c r="X32" s="371"/>
      <c r="Y32" s="371"/>
      <c r="Z32" s="372"/>
      <c r="AA32" s="370">
        <f>AA25+AA26+AA27+AA28-AA29-AA30-AA31</f>
        <v>120314475</v>
      </c>
      <c r="AB32" s="371"/>
      <c r="AC32" s="371"/>
      <c r="AD32" s="371"/>
      <c r="AE32" s="371"/>
      <c r="AF32" s="372"/>
      <c r="AG32" s="362">
        <f t="shared" si="0"/>
        <v>18979605442</v>
      </c>
      <c r="AH32" s="362"/>
      <c r="AI32" s="362"/>
      <c r="AJ32" s="362"/>
      <c r="AK32" s="362"/>
      <c r="AL32" s="363"/>
      <c r="AM32" s="349"/>
      <c r="AN32" s="350"/>
      <c r="AO32" s="350"/>
      <c r="AP32" s="350"/>
      <c r="AQ32" s="350"/>
      <c r="AR32" s="350"/>
      <c r="AS32" s="350"/>
    </row>
    <row r="33" spans="1:45" ht="21.75" customHeight="1">
      <c r="A33" s="345" t="s">
        <v>533</v>
      </c>
      <c r="B33" s="346"/>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c r="AG33" s="346"/>
      <c r="AH33" s="346"/>
      <c r="AI33" s="346"/>
      <c r="AJ33" s="346"/>
      <c r="AK33" s="346"/>
      <c r="AL33" s="347"/>
      <c r="AM33" s="349"/>
      <c r="AN33" s="350"/>
      <c r="AO33" s="350"/>
      <c r="AP33" s="350"/>
      <c r="AQ33" s="350"/>
      <c r="AR33" s="350"/>
      <c r="AS33" s="350"/>
    </row>
    <row r="34" spans="1:45" ht="21.75" customHeight="1">
      <c r="A34" s="340" t="s">
        <v>525</v>
      </c>
      <c r="B34" s="341"/>
      <c r="C34" s="341"/>
      <c r="D34" s="341"/>
      <c r="E34" s="341"/>
      <c r="F34" s="341"/>
      <c r="G34" s="341"/>
      <c r="H34" s="341"/>
      <c r="I34" s="334">
        <v>4085721421</v>
      </c>
      <c r="J34" s="334"/>
      <c r="K34" s="334"/>
      <c r="L34" s="334"/>
      <c r="M34" s="334"/>
      <c r="N34" s="334"/>
      <c r="O34" s="334">
        <v>2419304755</v>
      </c>
      <c r="P34" s="334"/>
      <c r="Q34" s="334"/>
      <c r="R34" s="334"/>
      <c r="S34" s="334"/>
      <c r="T34" s="334"/>
      <c r="U34" s="334">
        <v>1002128329</v>
      </c>
      <c r="V34" s="334"/>
      <c r="W34" s="334"/>
      <c r="X34" s="334"/>
      <c r="Y34" s="334"/>
      <c r="Z34" s="334"/>
      <c r="AA34" s="334">
        <v>54852687</v>
      </c>
      <c r="AB34" s="334"/>
      <c r="AC34" s="334"/>
      <c r="AD34" s="334"/>
      <c r="AE34" s="334"/>
      <c r="AF34" s="334"/>
      <c r="AG34" s="334">
        <f aca="true" t="shared" si="1" ref="AG34:AG39">SUM(I34:AF34)</f>
        <v>7562007192</v>
      </c>
      <c r="AH34" s="334"/>
      <c r="AI34" s="334"/>
      <c r="AJ34" s="334"/>
      <c r="AK34" s="334"/>
      <c r="AL34" s="335"/>
      <c r="AM34" s="349"/>
      <c r="AN34" s="350"/>
      <c r="AO34" s="350"/>
      <c r="AP34" s="350"/>
      <c r="AQ34" s="350"/>
      <c r="AR34" s="350"/>
      <c r="AS34" s="350"/>
    </row>
    <row r="35" spans="1:45" ht="21.75" customHeight="1">
      <c r="A35" s="364" t="s">
        <v>534</v>
      </c>
      <c r="B35" s="357"/>
      <c r="C35" s="357"/>
      <c r="D35" s="357"/>
      <c r="E35" s="357"/>
      <c r="F35" s="357"/>
      <c r="G35" s="357"/>
      <c r="H35" s="357"/>
      <c r="I35" s="358">
        <v>197161670</v>
      </c>
      <c r="J35" s="358"/>
      <c r="K35" s="358"/>
      <c r="L35" s="358"/>
      <c r="M35" s="358"/>
      <c r="N35" s="358"/>
      <c r="O35" s="358">
        <v>213445215</v>
      </c>
      <c r="P35" s="358"/>
      <c r="Q35" s="358"/>
      <c r="R35" s="358"/>
      <c r="S35" s="358"/>
      <c r="T35" s="358"/>
      <c r="U35" s="358">
        <v>82296012</v>
      </c>
      <c r="V35" s="358"/>
      <c r="W35" s="358"/>
      <c r="X35" s="358"/>
      <c r="Y35" s="358"/>
      <c r="Z35" s="358"/>
      <c r="AA35" s="358">
        <v>6015724</v>
      </c>
      <c r="AB35" s="358"/>
      <c r="AC35" s="358"/>
      <c r="AD35" s="358"/>
      <c r="AE35" s="358"/>
      <c r="AF35" s="358"/>
      <c r="AG35" s="358">
        <f t="shared" si="1"/>
        <v>498918621</v>
      </c>
      <c r="AH35" s="358"/>
      <c r="AI35" s="358"/>
      <c r="AJ35" s="358"/>
      <c r="AK35" s="358"/>
      <c r="AL35" s="365"/>
      <c r="AM35" s="349"/>
      <c r="AN35" s="350"/>
      <c r="AO35" s="350"/>
      <c r="AP35" s="350"/>
      <c r="AQ35" s="350"/>
      <c r="AR35" s="350"/>
      <c r="AS35" s="350"/>
    </row>
    <row r="36" spans="1:45" ht="21.75" customHeight="1">
      <c r="A36" s="364" t="s">
        <v>528</v>
      </c>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8">
        <f t="shared" si="1"/>
        <v>0</v>
      </c>
      <c r="AH36" s="357"/>
      <c r="AI36" s="357"/>
      <c r="AJ36" s="357"/>
      <c r="AK36" s="357"/>
      <c r="AL36" s="359"/>
      <c r="AM36" s="349"/>
      <c r="AN36" s="350"/>
      <c r="AO36" s="350"/>
      <c r="AP36" s="350"/>
      <c r="AQ36" s="350"/>
      <c r="AR36" s="350"/>
      <c r="AS36" s="350"/>
    </row>
    <row r="37" spans="1:45" ht="21.75" customHeight="1">
      <c r="A37" s="364" t="s">
        <v>529</v>
      </c>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8">
        <f t="shared" si="1"/>
        <v>0</v>
      </c>
      <c r="AH37" s="357"/>
      <c r="AI37" s="357"/>
      <c r="AJ37" s="357"/>
      <c r="AK37" s="357"/>
      <c r="AL37" s="359"/>
      <c r="AM37" s="349"/>
      <c r="AN37" s="350"/>
      <c r="AO37" s="350"/>
      <c r="AP37" s="350"/>
      <c r="AQ37" s="350"/>
      <c r="AR37" s="350"/>
      <c r="AS37" s="350"/>
    </row>
    <row r="38" spans="1:45" ht="21.75" customHeight="1">
      <c r="A38" s="364" t="s">
        <v>530</v>
      </c>
      <c r="B38" s="357"/>
      <c r="C38" s="357"/>
      <c r="D38" s="357"/>
      <c r="E38" s="357"/>
      <c r="F38" s="357"/>
      <c r="G38" s="357"/>
      <c r="H38" s="357"/>
      <c r="I38" s="357"/>
      <c r="J38" s="357"/>
      <c r="K38" s="357"/>
      <c r="L38" s="357"/>
      <c r="M38" s="357"/>
      <c r="N38" s="357"/>
      <c r="O38" s="358"/>
      <c r="P38" s="358"/>
      <c r="Q38" s="358"/>
      <c r="R38" s="358"/>
      <c r="S38" s="358"/>
      <c r="T38" s="358"/>
      <c r="U38" s="358">
        <v>0</v>
      </c>
      <c r="V38" s="358"/>
      <c r="W38" s="358"/>
      <c r="X38" s="358"/>
      <c r="Y38" s="358"/>
      <c r="Z38" s="358"/>
      <c r="AA38" s="358">
        <v>0</v>
      </c>
      <c r="AB38" s="358"/>
      <c r="AC38" s="358"/>
      <c r="AD38" s="358"/>
      <c r="AE38" s="358"/>
      <c r="AF38" s="358"/>
      <c r="AG38" s="358">
        <f t="shared" si="1"/>
        <v>0</v>
      </c>
      <c r="AH38" s="358"/>
      <c r="AI38" s="358"/>
      <c r="AJ38" s="358"/>
      <c r="AK38" s="358"/>
      <c r="AL38" s="365"/>
      <c r="AM38" s="349"/>
      <c r="AN38" s="350"/>
      <c r="AO38" s="350"/>
      <c r="AP38" s="350"/>
      <c r="AQ38" s="350"/>
      <c r="AR38" s="350"/>
      <c r="AS38" s="350"/>
    </row>
    <row r="39" spans="1:45" ht="21.75" customHeight="1">
      <c r="A39" s="364" t="s">
        <v>531</v>
      </c>
      <c r="B39" s="357"/>
      <c r="C39" s="357"/>
      <c r="D39" s="357"/>
      <c r="E39" s="357"/>
      <c r="F39" s="357"/>
      <c r="G39" s="357"/>
      <c r="H39" s="357"/>
      <c r="I39" s="357"/>
      <c r="J39" s="357"/>
      <c r="K39" s="357"/>
      <c r="L39" s="357"/>
      <c r="M39" s="357"/>
      <c r="N39" s="357"/>
      <c r="O39" s="357">
        <v>0</v>
      </c>
      <c r="P39" s="357"/>
      <c r="Q39" s="357"/>
      <c r="R39" s="357"/>
      <c r="S39" s="357"/>
      <c r="T39" s="357"/>
      <c r="U39" s="357"/>
      <c r="V39" s="357"/>
      <c r="W39" s="357"/>
      <c r="X39" s="357"/>
      <c r="Y39" s="357"/>
      <c r="Z39" s="357"/>
      <c r="AA39" s="357"/>
      <c r="AB39" s="357"/>
      <c r="AC39" s="357"/>
      <c r="AD39" s="357"/>
      <c r="AE39" s="357"/>
      <c r="AF39" s="357"/>
      <c r="AG39" s="358">
        <f t="shared" si="1"/>
        <v>0</v>
      </c>
      <c r="AH39" s="357"/>
      <c r="AI39" s="357"/>
      <c r="AJ39" s="357"/>
      <c r="AK39" s="357"/>
      <c r="AL39" s="359"/>
      <c r="AM39" s="349"/>
      <c r="AN39" s="350"/>
      <c r="AO39" s="350"/>
      <c r="AP39" s="350"/>
      <c r="AQ39" s="350"/>
      <c r="AR39" s="350"/>
      <c r="AS39" s="350"/>
    </row>
    <row r="40" spans="1:45" ht="21.75" customHeight="1">
      <c r="A40" s="360" t="s">
        <v>532</v>
      </c>
      <c r="B40" s="361"/>
      <c r="C40" s="361"/>
      <c r="D40" s="361"/>
      <c r="E40" s="361"/>
      <c r="F40" s="361"/>
      <c r="G40" s="361"/>
      <c r="H40" s="361"/>
      <c r="I40" s="362">
        <f>I33+I34+I35+I36-I37-I38-I39</f>
        <v>4282883091</v>
      </c>
      <c r="J40" s="362"/>
      <c r="K40" s="362"/>
      <c r="L40" s="362"/>
      <c r="M40" s="362"/>
      <c r="N40" s="362"/>
      <c r="O40" s="362">
        <f>O33+O34+O35+O36-O37-O38-O39</f>
        <v>2632749970</v>
      </c>
      <c r="P40" s="362"/>
      <c r="Q40" s="362"/>
      <c r="R40" s="362"/>
      <c r="S40" s="362"/>
      <c r="T40" s="362"/>
      <c r="U40" s="362">
        <f>U33+U34+U35+U36-U37-U38-U39</f>
        <v>1084424341</v>
      </c>
      <c r="V40" s="362"/>
      <c r="W40" s="362"/>
      <c r="X40" s="362"/>
      <c r="Y40" s="362"/>
      <c r="Z40" s="362"/>
      <c r="AA40" s="362">
        <f>AA33+AA34+AA35+AA36-AA37-AA38-AA39</f>
        <v>60868411</v>
      </c>
      <c r="AB40" s="362"/>
      <c r="AC40" s="362"/>
      <c r="AD40" s="362"/>
      <c r="AE40" s="362"/>
      <c r="AF40" s="362"/>
      <c r="AG40" s="362">
        <f>SUM(I40:AF40)</f>
        <v>8060925813</v>
      </c>
      <c r="AH40" s="362"/>
      <c r="AI40" s="362"/>
      <c r="AJ40" s="362"/>
      <c r="AK40" s="362"/>
      <c r="AL40" s="363"/>
      <c r="AM40" s="349"/>
      <c r="AN40" s="350"/>
      <c r="AO40" s="350"/>
      <c r="AP40" s="350"/>
      <c r="AQ40" s="350"/>
      <c r="AR40" s="350"/>
      <c r="AS40" s="350"/>
    </row>
    <row r="41" spans="1:45" ht="21.75" customHeight="1">
      <c r="A41" s="345" t="s">
        <v>535</v>
      </c>
      <c r="B41" s="346"/>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6"/>
      <c r="AI41" s="346"/>
      <c r="AJ41" s="346"/>
      <c r="AK41" s="346"/>
      <c r="AL41" s="347"/>
      <c r="AM41" s="349"/>
      <c r="AN41" s="350"/>
      <c r="AO41" s="350"/>
      <c r="AP41" s="350"/>
      <c r="AQ41" s="350"/>
      <c r="AR41" s="350"/>
      <c r="AS41" s="350"/>
    </row>
    <row r="42" spans="1:45" ht="21.75" customHeight="1">
      <c r="A42" s="373" t="s">
        <v>536</v>
      </c>
      <c r="B42" s="374"/>
      <c r="C42" s="374"/>
      <c r="D42" s="374"/>
      <c r="E42" s="374"/>
      <c r="F42" s="374"/>
      <c r="G42" s="374"/>
      <c r="H42" s="374"/>
      <c r="I42" s="334">
        <f>I25-I34</f>
        <v>4272373016</v>
      </c>
      <c r="J42" s="334"/>
      <c r="K42" s="334"/>
      <c r="L42" s="334"/>
      <c r="M42" s="334"/>
      <c r="N42" s="334"/>
      <c r="O42" s="334">
        <f>O25-O34</f>
        <v>5735730604</v>
      </c>
      <c r="P42" s="334"/>
      <c r="Q42" s="334"/>
      <c r="R42" s="334"/>
      <c r="S42" s="334"/>
      <c r="T42" s="334"/>
      <c r="U42" s="334">
        <f>U25-U34</f>
        <v>972976029</v>
      </c>
      <c r="V42" s="334"/>
      <c r="W42" s="334"/>
      <c r="X42" s="334"/>
      <c r="Y42" s="334"/>
      <c r="Z42" s="334"/>
      <c r="AA42" s="334">
        <f>AA25-AA34</f>
        <v>65461788</v>
      </c>
      <c r="AB42" s="334"/>
      <c r="AC42" s="334"/>
      <c r="AD42" s="334"/>
      <c r="AE42" s="334"/>
      <c r="AF42" s="334"/>
      <c r="AG42" s="334">
        <f>SUM(I42:AF42)</f>
        <v>11046541437</v>
      </c>
      <c r="AH42" s="334"/>
      <c r="AI42" s="334"/>
      <c r="AJ42" s="334"/>
      <c r="AK42" s="334"/>
      <c r="AL42" s="335"/>
      <c r="AM42" s="349"/>
      <c r="AN42" s="350"/>
      <c r="AO42" s="350"/>
      <c r="AP42" s="350"/>
      <c r="AQ42" s="350"/>
      <c r="AR42" s="350"/>
      <c r="AS42" s="350"/>
    </row>
    <row r="43" spans="1:45" ht="21.75" customHeight="1" thickBot="1">
      <c r="A43" s="355" t="s">
        <v>537</v>
      </c>
      <c r="B43" s="356"/>
      <c r="C43" s="356"/>
      <c r="D43" s="356"/>
      <c r="E43" s="356"/>
      <c r="F43" s="356"/>
      <c r="G43" s="356"/>
      <c r="H43" s="356"/>
      <c r="I43" s="339">
        <f>I32-I40</f>
        <v>4446268159</v>
      </c>
      <c r="J43" s="339"/>
      <c r="K43" s="339"/>
      <c r="L43" s="339"/>
      <c r="M43" s="339"/>
      <c r="N43" s="339"/>
      <c r="O43" s="339">
        <f>O32-O40</f>
        <v>5522285389</v>
      </c>
      <c r="P43" s="339"/>
      <c r="Q43" s="339"/>
      <c r="R43" s="339"/>
      <c r="S43" s="339"/>
      <c r="T43" s="339"/>
      <c r="U43" s="339">
        <f>U32-U40</f>
        <v>890680017</v>
      </c>
      <c r="V43" s="339"/>
      <c r="W43" s="339"/>
      <c r="X43" s="339"/>
      <c r="Y43" s="339"/>
      <c r="Z43" s="339"/>
      <c r="AA43" s="339">
        <f>AA32-AA40</f>
        <v>59446064</v>
      </c>
      <c r="AB43" s="339"/>
      <c r="AC43" s="339"/>
      <c r="AD43" s="339"/>
      <c r="AE43" s="339"/>
      <c r="AF43" s="339"/>
      <c r="AG43" s="339">
        <f>AG32-AG40</f>
        <v>10918679629</v>
      </c>
      <c r="AH43" s="339"/>
      <c r="AI43" s="339"/>
      <c r="AJ43" s="339"/>
      <c r="AK43" s="339"/>
      <c r="AL43" s="339"/>
      <c r="AM43" s="349"/>
      <c r="AN43" s="350"/>
      <c r="AO43" s="350"/>
      <c r="AP43" s="350"/>
      <c r="AQ43" s="350"/>
      <c r="AR43" s="350"/>
      <c r="AS43" s="350"/>
    </row>
    <row r="44" spans="1:2" ht="18" customHeight="1">
      <c r="A44" s="16" t="s">
        <v>544</v>
      </c>
      <c r="B44" s="16" t="s">
        <v>722</v>
      </c>
    </row>
    <row r="45" spans="1:34" ht="18" customHeight="1">
      <c r="A45" s="16" t="s">
        <v>544</v>
      </c>
      <c r="B45" s="16" t="s">
        <v>12</v>
      </c>
      <c r="Y45" s="28"/>
      <c r="Z45" s="338">
        <v>1875775841</v>
      </c>
      <c r="AA45" s="338"/>
      <c r="AB45" s="338"/>
      <c r="AC45" s="338"/>
      <c r="AD45" s="338"/>
      <c r="AE45" s="338"/>
      <c r="AF45" s="338"/>
      <c r="AG45" s="338"/>
      <c r="AH45" s="15" t="s">
        <v>13</v>
      </c>
    </row>
    <row r="47" spans="34:38" ht="15">
      <c r="AH47" s="336"/>
      <c r="AI47" s="337"/>
      <c r="AJ47" s="337"/>
      <c r="AK47" s="337"/>
      <c r="AL47" s="337"/>
    </row>
  </sheetData>
  <mergeCells count="163">
    <mergeCell ref="AM43:AS43"/>
    <mergeCell ref="AM38:AS38"/>
    <mergeCell ref="AM39:AS39"/>
    <mergeCell ref="AM40:AS40"/>
    <mergeCell ref="AM41:AS41"/>
    <mergeCell ref="AM35:AS35"/>
    <mergeCell ref="AM36:AS36"/>
    <mergeCell ref="AM37:AS37"/>
    <mergeCell ref="AM42:AS42"/>
    <mergeCell ref="A42:H42"/>
    <mergeCell ref="AM26:AS26"/>
    <mergeCell ref="AM27:AS27"/>
    <mergeCell ref="AM28:AS28"/>
    <mergeCell ref="AM29:AS29"/>
    <mergeCell ref="AM30:AS30"/>
    <mergeCell ref="AM31:AS31"/>
    <mergeCell ref="AM32:AS32"/>
    <mergeCell ref="AM33:AS33"/>
    <mergeCell ref="AM34:AS34"/>
    <mergeCell ref="O30:T30"/>
    <mergeCell ref="U30:Z30"/>
    <mergeCell ref="U35:Z35"/>
    <mergeCell ref="A41:AL41"/>
    <mergeCell ref="AA35:AF35"/>
    <mergeCell ref="A32:H32"/>
    <mergeCell ref="I32:N32"/>
    <mergeCell ref="O32:T32"/>
    <mergeCell ref="U32:Z32"/>
    <mergeCell ref="AA32:AF32"/>
    <mergeCell ref="I39:N39"/>
    <mergeCell ref="O39:T39"/>
    <mergeCell ref="A37:H37"/>
    <mergeCell ref="I37:N37"/>
    <mergeCell ref="O37:T37"/>
    <mergeCell ref="U18:AA18"/>
    <mergeCell ref="AC18:AI18"/>
    <mergeCell ref="U19:AA19"/>
    <mergeCell ref="AC19:AI19"/>
    <mergeCell ref="AC20:AI20"/>
    <mergeCell ref="U21:AA21"/>
    <mergeCell ref="AC21:AI21"/>
    <mergeCell ref="U20:AA20"/>
    <mergeCell ref="A26:H26"/>
    <mergeCell ref="I26:N26"/>
    <mergeCell ref="O26:T26"/>
    <mergeCell ref="U26:Z26"/>
    <mergeCell ref="A27:H27"/>
    <mergeCell ref="I27:N27"/>
    <mergeCell ref="O27:T27"/>
    <mergeCell ref="U27:Z27"/>
    <mergeCell ref="U28:Z28"/>
    <mergeCell ref="AA26:AF26"/>
    <mergeCell ref="AG26:AL26"/>
    <mergeCell ref="AA27:AF27"/>
    <mergeCell ref="AG27:AL27"/>
    <mergeCell ref="AA28:AF28"/>
    <mergeCell ref="AG28:AL28"/>
    <mergeCell ref="I30:N30"/>
    <mergeCell ref="AA29:AF29"/>
    <mergeCell ref="AG29:AL29"/>
    <mergeCell ref="A28:H28"/>
    <mergeCell ref="I28:N28"/>
    <mergeCell ref="A29:H29"/>
    <mergeCell ref="I29:N29"/>
    <mergeCell ref="O29:T29"/>
    <mergeCell ref="U29:Z29"/>
    <mergeCell ref="O28:T28"/>
    <mergeCell ref="AG32:AL32"/>
    <mergeCell ref="AA30:AF30"/>
    <mergeCell ref="AG30:AL30"/>
    <mergeCell ref="A31:H31"/>
    <mergeCell ref="I31:N31"/>
    <mergeCell ref="O31:T31"/>
    <mergeCell ref="U31:Z31"/>
    <mergeCell ref="AA31:AF31"/>
    <mergeCell ref="AG31:AL31"/>
    <mergeCell ref="A30:H30"/>
    <mergeCell ref="AG35:AL35"/>
    <mergeCell ref="A36:H36"/>
    <mergeCell ref="I36:N36"/>
    <mergeCell ref="O36:T36"/>
    <mergeCell ref="U36:Z36"/>
    <mergeCell ref="AA36:AF36"/>
    <mergeCell ref="AG36:AL36"/>
    <mergeCell ref="A35:H35"/>
    <mergeCell ref="I35:N35"/>
    <mergeCell ref="O35:T35"/>
    <mergeCell ref="AG37:AL37"/>
    <mergeCell ref="A38:H38"/>
    <mergeCell ref="I38:N38"/>
    <mergeCell ref="O38:T38"/>
    <mergeCell ref="U38:Z38"/>
    <mergeCell ref="AA38:AF38"/>
    <mergeCell ref="AG38:AL38"/>
    <mergeCell ref="U37:Z37"/>
    <mergeCell ref="AA37:AF37"/>
    <mergeCell ref="AA39:AF39"/>
    <mergeCell ref="AG39:AL39"/>
    <mergeCell ref="A40:H40"/>
    <mergeCell ref="I40:N40"/>
    <mergeCell ref="O40:T40"/>
    <mergeCell ref="U40:Z40"/>
    <mergeCell ref="AA40:AF40"/>
    <mergeCell ref="AG40:AL40"/>
    <mergeCell ref="U39:Z39"/>
    <mergeCell ref="A39:H39"/>
    <mergeCell ref="A43:H43"/>
    <mergeCell ref="I43:N43"/>
    <mergeCell ref="O43:T43"/>
    <mergeCell ref="U43:Z43"/>
    <mergeCell ref="AC1:AI1"/>
    <mergeCell ref="U2:AA2"/>
    <mergeCell ref="U3:AA3"/>
    <mergeCell ref="U4:AA4"/>
    <mergeCell ref="AC2:AI2"/>
    <mergeCell ref="AC3:AI3"/>
    <mergeCell ref="AC4:AI4"/>
    <mergeCell ref="U1:AA1"/>
    <mergeCell ref="AC6:AI6"/>
    <mergeCell ref="AC7:AI7"/>
    <mergeCell ref="AC8:AI8"/>
    <mergeCell ref="U11:AA11"/>
    <mergeCell ref="AC11:AI11"/>
    <mergeCell ref="U6:AA6"/>
    <mergeCell ref="U7:AA7"/>
    <mergeCell ref="U8:AA8"/>
    <mergeCell ref="U10:AA10"/>
    <mergeCell ref="AB15:AH15"/>
    <mergeCell ref="U15:AA15"/>
    <mergeCell ref="U13:AA13"/>
    <mergeCell ref="U14:AA14"/>
    <mergeCell ref="AB13:AH13"/>
    <mergeCell ref="AB14:AH14"/>
    <mergeCell ref="AM25:AS25"/>
    <mergeCell ref="U34:Z34"/>
    <mergeCell ref="A33:AL33"/>
    <mergeCell ref="AA34:AF34"/>
    <mergeCell ref="A25:H25"/>
    <mergeCell ref="I25:N25"/>
    <mergeCell ref="O25:T25"/>
    <mergeCell ref="U25:Z25"/>
    <mergeCell ref="AA25:AF25"/>
    <mergeCell ref="AG25:AL25"/>
    <mergeCell ref="AA23:AF23"/>
    <mergeCell ref="AG23:AL23"/>
    <mergeCell ref="A24:AL24"/>
    <mergeCell ref="A23:H23"/>
    <mergeCell ref="I23:N23"/>
    <mergeCell ref="O23:T23"/>
    <mergeCell ref="U23:Z23"/>
    <mergeCell ref="AG34:AL34"/>
    <mergeCell ref="A34:H34"/>
    <mergeCell ref="I34:N34"/>
    <mergeCell ref="O34:T34"/>
    <mergeCell ref="AG42:AL42"/>
    <mergeCell ref="AH47:AL47"/>
    <mergeCell ref="Z45:AG45"/>
    <mergeCell ref="I42:N42"/>
    <mergeCell ref="O42:T42"/>
    <mergeCell ref="U42:Z42"/>
    <mergeCell ref="AA42:AF42"/>
    <mergeCell ref="AA43:AF43"/>
    <mergeCell ref="AG43:AL43"/>
  </mergeCells>
  <printOptions horizontalCentered="1"/>
  <pageMargins left="0.5" right="0" top="0.25" bottom="0.25" header="0.25" footer="0.25"/>
  <pageSetup horizontalDpi="600" verticalDpi="600" orientation="portrait" paperSize="9"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dimension ref="A2:AS27"/>
  <sheetViews>
    <sheetView workbookViewId="0" topLeftCell="A13">
      <selection activeCell="AG16" sqref="AG16:AL16"/>
    </sheetView>
  </sheetViews>
  <sheetFormatPr defaultColWidth="2.75390625" defaultRowHeight="12.75"/>
  <cols>
    <col min="1" max="4" width="2.75390625" style="16" customWidth="1"/>
    <col min="5" max="7" width="3.75390625" style="16" customWidth="1"/>
    <col min="8" max="8" width="5.375" style="16" customWidth="1"/>
    <col min="9" max="13" width="2.25390625" style="16" customWidth="1"/>
    <col min="14" max="14" width="4.625" style="16" customWidth="1"/>
    <col min="15" max="19" width="2.25390625" style="16" customWidth="1"/>
    <col min="20" max="20" width="4.00390625" style="16" customWidth="1"/>
    <col min="21" max="25" width="2.25390625" style="16" customWidth="1"/>
    <col min="26" max="26" width="3.125" style="16" customWidth="1"/>
    <col min="27" max="27" width="3.375" style="16" customWidth="1"/>
    <col min="28" max="31" width="2.25390625" style="16" customWidth="1"/>
    <col min="32" max="32" width="3.125" style="16" customWidth="1"/>
    <col min="33" max="34" width="2.25390625" style="16" customWidth="1"/>
    <col min="35" max="35" width="3.875" style="16" customWidth="1"/>
    <col min="36" max="37" width="2.75390625" style="16" customWidth="1"/>
    <col min="38" max="38" width="4.125" style="16" customWidth="1"/>
    <col min="39" max="16384" width="2.75390625" style="16" customWidth="1"/>
  </cols>
  <sheetData>
    <row r="1" ht="18" customHeight="1"/>
    <row r="2" spans="1:35" s="15" customFormat="1" ht="21.75" customHeight="1">
      <c r="A2" s="15" t="s">
        <v>425</v>
      </c>
      <c r="B2" s="15" t="s">
        <v>426</v>
      </c>
      <c r="R2" s="25"/>
      <c r="S2" s="25"/>
      <c r="T2" s="25"/>
      <c r="U2" s="277"/>
      <c r="V2" s="277"/>
      <c r="W2" s="277"/>
      <c r="X2" s="277"/>
      <c r="Y2" s="277"/>
      <c r="Z2" s="277"/>
      <c r="AA2" s="277"/>
      <c r="AC2" s="277"/>
      <c r="AD2" s="277"/>
      <c r="AE2" s="277"/>
      <c r="AF2" s="277"/>
      <c r="AG2" s="277"/>
      <c r="AH2" s="277"/>
      <c r="AI2" s="277"/>
    </row>
    <row r="3" ht="18" customHeight="1"/>
    <row r="4" spans="1:2" s="15" customFormat="1" ht="18" customHeight="1">
      <c r="A4" s="15" t="s">
        <v>746</v>
      </c>
      <c r="B4" s="15" t="s">
        <v>427</v>
      </c>
    </row>
    <row r="5" ht="18" customHeight="1" thickBot="1"/>
    <row r="6" spans="1:38" s="29" customFormat="1" ht="54" customHeight="1">
      <c r="A6" s="348" t="s">
        <v>519</v>
      </c>
      <c r="B6" s="343"/>
      <c r="C6" s="343"/>
      <c r="D6" s="343"/>
      <c r="E6" s="343"/>
      <c r="F6" s="343"/>
      <c r="G6" s="343"/>
      <c r="H6" s="343"/>
      <c r="I6" s="342" t="s">
        <v>430</v>
      </c>
      <c r="J6" s="343"/>
      <c r="K6" s="343"/>
      <c r="L6" s="343"/>
      <c r="M6" s="343"/>
      <c r="N6" s="343"/>
      <c r="O6" s="342" t="s">
        <v>431</v>
      </c>
      <c r="P6" s="343"/>
      <c r="Q6" s="343"/>
      <c r="R6" s="343"/>
      <c r="S6" s="343"/>
      <c r="T6" s="343"/>
      <c r="U6" s="342" t="s">
        <v>432</v>
      </c>
      <c r="V6" s="343"/>
      <c r="W6" s="343"/>
      <c r="X6" s="343"/>
      <c r="Y6" s="343"/>
      <c r="Z6" s="343"/>
      <c r="AA6" s="342" t="s">
        <v>433</v>
      </c>
      <c r="AB6" s="342"/>
      <c r="AC6" s="342"/>
      <c r="AD6" s="342"/>
      <c r="AE6" s="342"/>
      <c r="AF6" s="342"/>
      <c r="AG6" s="343" t="s">
        <v>524</v>
      </c>
      <c r="AH6" s="343"/>
      <c r="AI6" s="343"/>
      <c r="AJ6" s="343"/>
      <c r="AK6" s="343"/>
      <c r="AL6" s="344"/>
    </row>
    <row r="7" spans="1:38" ht="21.75" customHeight="1">
      <c r="A7" s="345" t="s">
        <v>428</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7"/>
    </row>
    <row r="8" spans="1:45" ht="21.75" customHeight="1">
      <c r="A8" s="340" t="s">
        <v>525</v>
      </c>
      <c r="B8" s="341"/>
      <c r="C8" s="341"/>
      <c r="D8" s="341"/>
      <c r="E8" s="341"/>
      <c r="F8" s="341"/>
      <c r="G8" s="341"/>
      <c r="H8" s="341"/>
      <c r="I8" s="334">
        <v>3797694000</v>
      </c>
      <c r="J8" s="334"/>
      <c r="K8" s="334"/>
      <c r="L8" s="334"/>
      <c r="M8" s="334"/>
      <c r="N8" s="334"/>
      <c r="O8" s="381">
        <v>0</v>
      </c>
      <c r="P8" s="382"/>
      <c r="Q8" s="382"/>
      <c r="R8" s="382"/>
      <c r="S8" s="382"/>
      <c r="T8" s="383"/>
      <c r="U8" s="381">
        <v>0</v>
      </c>
      <c r="V8" s="382"/>
      <c r="W8" s="382"/>
      <c r="X8" s="382"/>
      <c r="Y8" s="382"/>
      <c r="Z8" s="383"/>
      <c r="AA8" s="381">
        <v>0</v>
      </c>
      <c r="AB8" s="382"/>
      <c r="AC8" s="382"/>
      <c r="AD8" s="382"/>
      <c r="AE8" s="382"/>
      <c r="AF8" s="383"/>
      <c r="AG8" s="334">
        <f aca="true" t="shared" si="0" ref="AG8:AG14">SUM(I8:AF8)</f>
        <v>3797694000</v>
      </c>
      <c r="AH8" s="334"/>
      <c r="AI8" s="334"/>
      <c r="AJ8" s="334"/>
      <c r="AK8" s="334"/>
      <c r="AL8" s="335"/>
      <c r="AM8" s="349"/>
      <c r="AN8" s="350"/>
      <c r="AO8" s="350"/>
      <c r="AP8" s="350"/>
      <c r="AQ8" s="350"/>
      <c r="AR8" s="350"/>
      <c r="AS8" s="350"/>
    </row>
    <row r="9" spans="1:45" ht="21.75" customHeight="1">
      <c r="A9" s="364" t="s">
        <v>526</v>
      </c>
      <c r="B9" s="357"/>
      <c r="C9" s="357"/>
      <c r="D9" s="357"/>
      <c r="E9" s="357"/>
      <c r="F9" s="357"/>
      <c r="G9" s="357"/>
      <c r="H9" s="357"/>
      <c r="I9" s="358">
        <v>0</v>
      </c>
      <c r="J9" s="358"/>
      <c r="K9" s="358"/>
      <c r="L9" s="358"/>
      <c r="M9" s="358"/>
      <c r="N9" s="358"/>
      <c r="O9" s="358">
        <v>0</v>
      </c>
      <c r="P9" s="358"/>
      <c r="Q9" s="358"/>
      <c r="R9" s="358"/>
      <c r="S9" s="358"/>
      <c r="T9" s="358"/>
      <c r="U9" s="358"/>
      <c r="V9" s="358"/>
      <c r="W9" s="358"/>
      <c r="X9" s="358"/>
      <c r="Y9" s="358"/>
      <c r="Z9" s="358"/>
      <c r="AA9" s="358"/>
      <c r="AB9" s="358"/>
      <c r="AC9" s="358"/>
      <c r="AD9" s="358"/>
      <c r="AE9" s="358"/>
      <c r="AF9" s="358"/>
      <c r="AG9" s="358">
        <f t="shared" si="0"/>
        <v>0</v>
      </c>
      <c r="AH9" s="358"/>
      <c r="AI9" s="358"/>
      <c r="AJ9" s="358"/>
      <c r="AK9" s="358"/>
      <c r="AL9" s="365"/>
      <c r="AM9" s="349"/>
      <c r="AN9" s="350"/>
      <c r="AO9" s="350"/>
      <c r="AP9" s="350"/>
      <c r="AQ9" s="350"/>
      <c r="AR9" s="350"/>
      <c r="AS9" s="350"/>
    </row>
    <row r="10" spans="1:45" ht="21.75" customHeight="1">
      <c r="A10" s="364" t="s">
        <v>528</v>
      </c>
      <c r="B10" s="357"/>
      <c r="C10" s="357"/>
      <c r="D10" s="357"/>
      <c r="E10" s="357"/>
      <c r="F10" s="357"/>
      <c r="G10" s="357"/>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8">
        <f t="shared" si="0"/>
        <v>0</v>
      </c>
      <c r="AH10" s="357"/>
      <c r="AI10" s="357"/>
      <c r="AJ10" s="357"/>
      <c r="AK10" s="357"/>
      <c r="AL10" s="359"/>
      <c r="AM10" s="349"/>
      <c r="AN10" s="350"/>
      <c r="AO10" s="350"/>
      <c r="AP10" s="350"/>
      <c r="AQ10" s="350"/>
      <c r="AR10" s="350"/>
      <c r="AS10" s="350"/>
    </row>
    <row r="11" spans="1:45" ht="21.75" customHeight="1">
      <c r="A11" s="364" t="s">
        <v>529</v>
      </c>
      <c r="B11" s="357"/>
      <c r="C11" s="357"/>
      <c r="D11" s="357"/>
      <c r="E11" s="357"/>
      <c r="F11" s="357"/>
      <c r="G11" s="357"/>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8">
        <f t="shared" si="0"/>
        <v>0</v>
      </c>
      <c r="AH11" s="357"/>
      <c r="AI11" s="357"/>
      <c r="AJ11" s="357"/>
      <c r="AK11" s="357"/>
      <c r="AL11" s="359"/>
      <c r="AM11" s="349"/>
      <c r="AN11" s="350"/>
      <c r="AO11" s="350"/>
      <c r="AP11" s="350"/>
      <c r="AQ11" s="350"/>
      <c r="AR11" s="350"/>
      <c r="AS11" s="350"/>
    </row>
    <row r="12" spans="1:45" ht="21.75" customHeight="1">
      <c r="A12" s="364" t="s">
        <v>530</v>
      </c>
      <c r="B12" s="357"/>
      <c r="C12" s="357"/>
      <c r="D12" s="357"/>
      <c r="E12" s="357"/>
      <c r="F12" s="357"/>
      <c r="G12" s="357"/>
      <c r="H12" s="357"/>
      <c r="I12" s="357"/>
      <c r="J12" s="357"/>
      <c r="K12" s="357"/>
      <c r="L12" s="357"/>
      <c r="M12" s="357"/>
      <c r="N12" s="357"/>
      <c r="O12" s="369">
        <v>0</v>
      </c>
      <c r="P12" s="369"/>
      <c r="Q12" s="369"/>
      <c r="R12" s="369"/>
      <c r="S12" s="369"/>
      <c r="T12" s="369"/>
      <c r="U12" s="358"/>
      <c r="V12" s="358"/>
      <c r="W12" s="358"/>
      <c r="X12" s="358"/>
      <c r="Y12" s="358"/>
      <c r="Z12" s="358"/>
      <c r="AA12" s="358"/>
      <c r="AB12" s="358"/>
      <c r="AC12" s="358"/>
      <c r="AD12" s="358"/>
      <c r="AE12" s="358"/>
      <c r="AF12" s="358"/>
      <c r="AG12" s="358">
        <f t="shared" si="0"/>
        <v>0</v>
      </c>
      <c r="AH12" s="358"/>
      <c r="AI12" s="358"/>
      <c r="AJ12" s="358"/>
      <c r="AK12" s="358"/>
      <c r="AL12" s="365"/>
      <c r="AM12" s="349"/>
      <c r="AN12" s="350"/>
      <c r="AO12" s="350"/>
      <c r="AP12" s="350"/>
      <c r="AQ12" s="350"/>
      <c r="AR12" s="350"/>
      <c r="AS12" s="350"/>
    </row>
    <row r="13" spans="1:45" ht="21.75" customHeight="1">
      <c r="A13" s="364" t="s">
        <v>531</v>
      </c>
      <c r="B13" s="357"/>
      <c r="C13" s="357"/>
      <c r="D13" s="357"/>
      <c r="E13" s="357"/>
      <c r="F13" s="357"/>
      <c r="G13" s="357"/>
      <c r="H13" s="357"/>
      <c r="I13" s="357"/>
      <c r="J13" s="357"/>
      <c r="K13" s="357"/>
      <c r="L13" s="357"/>
      <c r="M13" s="357"/>
      <c r="N13" s="357"/>
      <c r="O13" s="358"/>
      <c r="P13" s="358"/>
      <c r="Q13" s="358"/>
      <c r="R13" s="358"/>
      <c r="S13" s="358"/>
      <c r="T13" s="358"/>
      <c r="U13" s="357"/>
      <c r="V13" s="357"/>
      <c r="W13" s="357"/>
      <c r="X13" s="357"/>
      <c r="Y13" s="357"/>
      <c r="Z13" s="357"/>
      <c r="AA13" s="357"/>
      <c r="AB13" s="357"/>
      <c r="AC13" s="357"/>
      <c r="AD13" s="357"/>
      <c r="AE13" s="357"/>
      <c r="AF13" s="357"/>
      <c r="AG13" s="358">
        <f t="shared" si="0"/>
        <v>0</v>
      </c>
      <c r="AH13" s="357"/>
      <c r="AI13" s="357"/>
      <c r="AJ13" s="357"/>
      <c r="AK13" s="357"/>
      <c r="AL13" s="359"/>
      <c r="AM13" s="349"/>
      <c r="AN13" s="350"/>
      <c r="AO13" s="350"/>
      <c r="AP13" s="350"/>
      <c r="AQ13" s="350"/>
      <c r="AR13" s="350"/>
      <c r="AS13" s="350"/>
    </row>
    <row r="14" spans="1:45" ht="21.75" customHeight="1">
      <c r="A14" s="360" t="s">
        <v>532</v>
      </c>
      <c r="B14" s="361"/>
      <c r="C14" s="361"/>
      <c r="D14" s="361"/>
      <c r="E14" s="361"/>
      <c r="F14" s="361"/>
      <c r="G14" s="361"/>
      <c r="H14" s="361"/>
      <c r="I14" s="378">
        <f>I8+I9+I10-I11-I12-I13</f>
        <v>3797694000</v>
      </c>
      <c r="J14" s="379"/>
      <c r="K14" s="379"/>
      <c r="L14" s="379"/>
      <c r="M14" s="379"/>
      <c r="N14" s="380"/>
      <c r="O14" s="362">
        <f>O8+O9+O10-O11-O12-O13</f>
        <v>0</v>
      </c>
      <c r="P14" s="362"/>
      <c r="Q14" s="362"/>
      <c r="R14" s="362"/>
      <c r="S14" s="362"/>
      <c r="T14" s="362"/>
      <c r="U14" s="362">
        <f>U8+U9+U10-U11-U12-U13</f>
        <v>0</v>
      </c>
      <c r="V14" s="362"/>
      <c r="W14" s="362"/>
      <c r="X14" s="362"/>
      <c r="Y14" s="362"/>
      <c r="Z14" s="362"/>
      <c r="AA14" s="362">
        <f>AA8+AA9+AA10-AA11-AA12-AA13</f>
        <v>0</v>
      </c>
      <c r="AB14" s="362"/>
      <c r="AC14" s="362"/>
      <c r="AD14" s="362"/>
      <c r="AE14" s="362"/>
      <c r="AF14" s="362"/>
      <c r="AG14" s="362">
        <f t="shared" si="0"/>
        <v>3797694000</v>
      </c>
      <c r="AH14" s="362"/>
      <c r="AI14" s="362"/>
      <c r="AJ14" s="362"/>
      <c r="AK14" s="362"/>
      <c r="AL14" s="363"/>
      <c r="AM14" s="349"/>
      <c r="AN14" s="350"/>
      <c r="AO14" s="350"/>
      <c r="AP14" s="350"/>
      <c r="AQ14" s="350"/>
      <c r="AR14" s="350"/>
      <c r="AS14" s="350"/>
    </row>
    <row r="15" spans="1:45" ht="21.75" customHeight="1">
      <c r="A15" s="345" t="s">
        <v>533</v>
      </c>
      <c r="B15" s="346"/>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7"/>
      <c r="AM15" s="349"/>
      <c r="AN15" s="350"/>
      <c r="AO15" s="350"/>
      <c r="AP15" s="350"/>
      <c r="AQ15" s="350"/>
      <c r="AR15" s="350"/>
      <c r="AS15" s="350"/>
    </row>
    <row r="16" spans="1:45" ht="21.75" customHeight="1">
      <c r="A16" s="340" t="s">
        <v>525</v>
      </c>
      <c r="B16" s="341"/>
      <c r="C16" s="341"/>
      <c r="D16" s="341"/>
      <c r="E16" s="341"/>
      <c r="F16" s="341"/>
      <c r="G16" s="341"/>
      <c r="H16" s="341"/>
      <c r="I16" s="334">
        <v>94737150</v>
      </c>
      <c r="J16" s="334"/>
      <c r="K16" s="334"/>
      <c r="L16" s="334"/>
      <c r="M16" s="334"/>
      <c r="N16" s="334"/>
      <c r="O16" s="334">
        <v>0</v>
      </c>
      <c r="P16" s="334"/>
      <c r="Q16" s="334"/>
      <c r="R16" s="334"/>
      <c r="S16" s="334"/>
      <c r="T16" s="334"/>
      <c r="U16" s="334">
        <v>0</v>
      </c>
      <c r="V16" s="334"/>
      <c r="W16" s="334"/>
      <c r="X16" s="334"/>
      <c r="Y16" s="334"/>
      <c r="Z16" s="334"/>
      <c r="AA16" s="334">
        <v>0</v>
      </c>
      <c r="AB16" s="334"/>
      <c r="AC16" s="334"/>
      <c r="AD16" s="334"/>
      <c r="AE16" s="334"/>
      <c r="AF16" s="334"/>
      <c r="AG16" s="334">
        <f aca="true" t="shared" si="1" ref="AG16:AG21">SUM(I16:AF16)</f>
        <v>94737150</v>
      </c>
      <c r="AH16" s="334"/>
      <c r="AI16" s="334"/>
      <c r="AJ16" s="334"/>
      <c r="AK16" s="334"/>
      <c r="AL16" s="335"/>
      <c r="AM16" s="349"/>
      <c r="AN16" s="350"/>
      <c r="AO16" s="350"/>
      <c r="AP16" s="350"/>
      <c r="AQ16" s="350"/>
      <c r="AR16" s="350"/>
      <c r="AS16" s="350"/>
    </row>
    <row r="17" spans="1:45" ht="21.75" customHeight="1">
      <c r="A17" s="364" t="s">
        <v>534</v>
      </c>
      <c r="B17" s="357"/>
      <c r="C17" s="357"/>
      <c r="D17" s="357"/>
      <c r="E17" s="357"/>
      <c r="F17" s="357"/>
      <c r="G17" s="357"/>
      <c r="H17" s="357"/>
      <c r="I17" s="358">
        <v>0</v>
      </c>
      <c r="J17" s="358"/>
      <c r="K17" s="358"/>
      <c r="L17" s="358"/>
      <c r="M17" s="358"/>
      <c r="N17" s="358"/>
      <c r="O17" s="358">
        <v>0</v>
      </c>
      <c r="P17" s="358"/>
      <c r="Q17" s="358"/>
      <c r="R17" s="358"/>
      <c r="S17" s="358"/>
      <c r="T17" s="358"/>
      <c r="U17" s="358">
        <v>0</v>
      </c>
      <c r="V17" s="358"/>
      <c r="W17" s="358"/>
      <c r="X17" s="358"/>
      <c r="Y17" s="358"/>
      <c r="Z17" s="358"/>
      <c r="AA17" s="358">
        <v>0</v>
      </c>
      <c r="AB17" s="358"/>
      <c r="AC17" s="358"/>
      <c r="AD17" s="358"/>
      <c r="AE17" s="358"/>
      <c r="AF17" s="358"/>
      <c r="AG17" s="358">
        <f t="shared" si="1"/>
        <v>0</v>
      </c>
      <c r="AH17" s="358"/>
      <c r="AI17" s="358"/>
      <c r="AJ17" s="358"/>
      <c r="AK17" s="358"/>
      <c r="AL17" s="365"/>
      <c r="AM17" s="349"/>
      <c r="AN17" s="350"/>
      <c r="AO17" s="350"/>
      <c r="AP17" s="350"/>
      <c r="AQ17" s="350"/>
      <c r="AR17" s="350"/>
      <c r="AS17" s="350"/>
    </row>
    <row r="18" spans="1:45" ht="21.75" customHeight="1">
      <c r="A18" s="364" t="s">
        <v>528</v>
      </c>
      <c r="B18" s="357"/>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8">
        <f t="shared" si="1"/>
        <v>0</v>
      </c>
      <c r="AH18" s="357"/>
      <c r="AI18" s="357"/>
      <c r="AJ18" s="357"/>
      <c r="AK18" s="357"/>
      <c r="AL18" s="359"/>
      <c r="AM18" s="349"/>
      <c r="AN18" s="350"/>
      <c r="AO18" s="350"/>
      <c r="AP18" s="350"/>
      <c r="AQ18" s="350"/>
      <c r="AR18" s="350"/>
      <c r="AS18" s="350"/>
    </row>
    <row r="19" spans="1:45" ht="21.75" customHeight="1" hidden="1">
      <c r="A19" s="364"/>
      <c r="B19" s="357"/>
      <c r="C19" s="357"/>
      <c r="D19" s="357"/>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57"/>
      <c r="AG19" s="358">
        <f t="shared" si="1"/>
        <v>0</v>
      </c>
      <c r="AH19" s="357"/>
      <c r="AI19" s="357"/>
      <c r="AJ19" s="357"/>
      <c r="AK19" s="357"/>
      <c r="AL19" s="359"/>
      <c r="AM19" s="349"/>
      <c r="AN19" s="350"/>
      <c r="AO19" s="350"/>
      <c r="AP19" s="350"/>
      <c r="AQ19" s="350"/>
      <c r="AR19" s="350"/>
      <c r="AS19" s="350"/>
    </row>
    <row r="20" spans="1:45" ht="21.75" customHeight="1">
      <c r="A20" s="364" t="s">
        <v>530</v>
      </c>
      <c r="B20" s="357"/>
      <c r="C20" s="357"/>
      <c r="D20" s="357"/>
      <c r="E20" s="357"/>
      <c r="F20" s="357"/>
      <c r="G20" s="357"/>
      <c r="H20" s="357"/>
      <c r="I20" s="357"/>
      <c r="J20" s="357"/>
      <c r="K20" s="357"/>
      <c r="L20" s="357"/>
      <c r="M20" s="357"/>
      <c r="N20" s="357"/>
      <c r="O20" s="358">
        <v>0</v>
      </c>
      <c r="P20" s="358"/>
      <c r="Q20" s="358"/>
      <c r="R20" s="358"/>
      <c r="S20" s="358"/>
      <c r="T20" s="358"/>
      <c r="U20" s="358">
        <v>0</v>
      </c>
      <c r="V20" s="358"/>
      <c r="W20" s="358"/>
      <c r="X20" s="358"/>
      <c r="Y20" s="358"/>
      <c r="Z20" s="358"/>
      <c r="AA20" s="358">
        <v>0</v>
      </c>
      <c r="AB20" s="358"/>
      <c r="AC20" s="358"/>
      <c r="AD20" s="358"/>
      <c r="AE20" s="358"/>
      <c r="AF20" s="358"/>
      <c r="AG20" s="358">
        <f t="shared" si="1"/>
        <v>0</v>
      </c>
      <c r="AH20" s="358"/>
      <c r="AI20" s="358"/>
      <c r="AJ20" s="358"/>
      <c r="AK20" s="358"/>
      <c r="AL20" s="365"/>
      <c r="AM20" s="349"/>
      <c r="AN20" s="350"/>
      <c r="AO20" s="350"/>
      <c r="AP20" s="350"/>
      <c r="AQ20" s="350"/>
      <c r="AR20" s="350"/>
      <c r="AS20" s="350"/>
    </row>
    <row r="21" spans="1:45" ht="21.75" customHeight="1">
      <c r="A21" s="364" t="s">
        <v>531</v>
      </c>
      <c r="B21" s="357"/>
      <c r="C21" s="357"/>
      <c r="D21" s="357"/>
      <c r="E21" s="357"/>
      <c r="F21" s="357"/>
      <c r="G21" s="357"/>
      <c r="H21" s="357"/>
      <c r="I21" s="357"/>
      <c r="J21" s="357"/>
      <c r="K21" s="357"/>
      <c r="L21" s="357"/>
      <c r="M21" s="357"/>
      <c r="N21" s="357"/>
      <c r="O21" s="357">
        <v>0</v>
      </c>
      <c r="P21" s="357"/>
      <c r="Q21" s="357"/>
      <c r="R21" s="357"/>
      <c r="S21" s="357"/>
      <c r="T21" s="357"/>
      <c r="U21" s="357"/>
      <c r="V21" s="357"/>
      <c r="W21" s="357"/>
      <c r="X21" s="357"/>
      <c r="Y21" s="357"/>
      <c r="Z21" s="357"/>
      <c r="AA21" s="357"/>
      <c r="AB21" s="357"/>
      <c r="AC21" s="357"/>
      <c r="AD21" s="357"/>
      <c r="AE21" s="357"/>
      <c r="AF21" s="357"/>
      <c r="AG21" s="358">
        <f t="shared" si="1"/>
        <v>0</v>
      </c>
      <c r="AH21" s="357"/>
      <c r="AI21" s="357"/>
      <c r="AJ21" s="357"/>
      <c r="AK21" s="357"/>
      <c r="AL21" s="359"/>
      <c r="AM21" s="349"/>
      <c r="AN21" s="350"/>
      <c r="AO21" s="350"/>
      <c r="AP21" s="350"/>
      <c r="AQ21" s="350"/>
      <c r="AR21" s="350"/>
      <c r="AS21" s="350"/>
    </row>
    <row r="22" spans="1:45" ht="21.75" customHeight="1">
      <c r="A22" s="360" t="s">
        <v>532</v>
      </c>
      <c r="B22" s="361"/>
      <c r="C22" s="361"/>
      <c r="D22" s="361"/>
      <c r="E22" s="361"/>
      <c r="F22" s="361"/>
      <c r="G22" s="361"/>
      <c r="H22" s="361"/>
      <c r="I22" s="362">
        <f>I15+I16+I17+I18-I19-I20-I21</f>
        <v>94737150</v>
      </c>
      <c r="J22" s="362"/>
      <c r="K22" s="362"/>
      <c r="L22" s="362"/>
      <c r="M22" s="362"/>
      <c r="N22" s="362"/>
      <c r="O22" s="362">
        <f>O15+O16+O17+O18-O19-O20-O21</f>
        <v>0</v>
      </c>
      <c r="P22" s="362"/>
      <c r="Q22" s="362"/>
      <c r="R22" s="362"/>
      <c r="S22" s="362"/>
      <c r="T22" s="362"/>
      <c r="U22" s="362">
        <f>U15+U16+U17+U18-U19-U20-U21</f>
        <v>0</v>
      </c>
      <c r="V22" s="362"/>
      <c r="W22" s="362"/>
      <c r="X22" s="362"/>
      <c r="Y22" s="362"/>
      <c r="Z22" s="362"/>
      <c r="AA22" s="362">
        <f>AA15+AA16+AA17+AA18-AA19-AA20-AA21</f>
        <v>0</v>
      </c>
      <c r="AB22" s="362"/>
      <c r="AC22" s="362"/>
      <c r="AD22" s="362"/>
      <c r="AE22" s="362"/>
      <c r="AF22" s="362"/>
      <c r="AG22" s="362">
        <f>SUM(I22:AF22)</f>
        <v>94737150</v>
      </c>
      <c r="AH22" s="362"/>
      <c r="AI22" s="362"/>
      <c r="AJ22" s="362"/>
      <c r="AK22" s="362"/>
      <c r="AL22" s="363"/>
      <c r="AM22" s="349"/>
      <c r="AN22" s="350"/>
      <c r="AO22" s="350"/>
      <c r="AP22" s="350"/>
      <c r="AQ22" s="350"/>
      <c r="AR22" s="350"/>
      <c r="AS22" s="350"/>
    </row>
    <row r="23" spans="1:45" ht="21.75" customHeight="1">
      <c r="A23" s="345" t="s">
        <v>434</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7"/>
      <c r="AM23" s="349"/>
      <c r="AN23" s="350"/>
      <c r="AO23" s="350"/>
      <c r="AP23" s="350"/>
      <c r="AQ23" s="350"/>
      <c r="AR23" s="350"/>
      <c r="AS23" s="350"/>
    </row>
    <row r="24" spans="1:45" ht="21.75" customHeight="1">
      <c r="A24" s="373" t="s">
        <v>536</v>
      </c>
      <c r="B24" s="374"/>
      <c r="C24" s="374"/>
      <c r="D24" s="374"/>
      <c r="E24" s="374"/>
      <c r="F24" s="374"/>
      <c r="G24" s="374"/>
      <c r="H24" s="374"/>
      <c r="I24" s="334">
        <f>I8-I16</f>
        <v>3702956850</v>
      </c>
      <c r="J24" s="334"/>
      <c r="K24" s="334"/>
      <c r="L24" s="334"/>
      <c r="M24" s="334"/>
      <c r="N24" s="334"/>
      <c r="O24" s="334">
        <f>O8-O16</f>
        <v>0</v>
      </c>
      <c r="P24" s="334"/>
      <c r="Q24" s="334"/>
      <c r="R24" s="334"/>
      <c r="S24" s="334"/>
      <c r="T24" s="334"/>
      <c r="U24" s="334">
        <f>U8-U16</f>
        <v>0</v>
      </c>
      <c r="V24" s="334"/>
      <c r="W24" s="334"/>
      <c r="X24" s="334"/>
      <c r="Y24" s="334"/>
      <c r="Z24" s="334"/>
      <c r="AA24" s="334">
        <f>AA8-AA16</f>
        <v>0</v>
      </c>
      <c r="AB24" s="334"/>
      <c r="AC24" s="334"/>
      <c r="AD24" s="334"/>
      <c r="AE24" s="334"/>
      <c r="AF24" s="334"/>
      <c r="AG24" s="334">
        <f>AG8-AG16</f>
        <v>3702956850</v>
      </c>
      <c r="AH24" s="334"/>
      <c r="AI24" s="334"/>
      <c r="AJ24" s="334"/>
      <c r="AK24" s="334"/>
      <c r="AL24" s="335"/>
      <c r="AM24" s="349"/>
      <c r="AN24" s="350"/>
      <c r="AO24" s="350"/>
      <c r="AP24" s="350"/>
      <c r="AQ24" s="350"/>
      <c r="AR24" s="350"/>
      <c r="AS24" s="350"/>
    </row>
    <row r="25" spans="1:45" ht="21.75" customHeight="1" thickBot="1">
      <c r="A25" s="355" t="s">
        <v>537</v>
      </c>
      <c r="B25" s="356"/>
      <c r="C25" s="356"/>
      <c r="D25" s="356"/>
      <c r="E25" s="356"/>
      <c r="F25" s="356"/>
      <c r="G25" s="356"/>
      <c r="H25" s="356"/>
      <c r="I25" s="339">
        <f>I14-I22</f>
        <v>3702956850</v>
      </c>
      <c r="J25" s="339"/>
      <c r="K25" s="339"/>
      <c r="L25" s="339"/>
      <c r="M25" s="339"/>
      <c r="N25" s="339"/>
      <c r="O25" s="339">
        <f>O14-O22</f>
        <v>0</v>
      </c>
      <c r="P25" s="339"/>
      <c r="Q25" s="339"/>
      <c r="R25" s="339"/>
      <c r="S25" s="339"/>
      <c r="T25" s="339"/>
      <c r="U25" s="339">
        <f>U14-U22</f>
        <v>0</v>
      </c>
      <c r="V25" s="339"/>
      <c r="W25" s="339"/>
      <c r="X25" s="339"/>
      <c r="Y25" s="339"/>
      <c r="Z25" s="339"/>
      <c r="AA25" s="339">
        <f>AA14-AA22</f>
        <v>0</v>
      </c>
      <c r="AB25" s="339"/>
      <c r="AC25" s="339"/>
      <c r="AD25" s="339"/>
      <c r="AE25" s="339"/>
      <c r="AF25" s="339"/>
      <c r="AG25" s="339">
        <f>AG14-AG22</f>
        <v>3702956850</v>
      </c>
      <c r="AH25" s="339"/>
      <c r="AI25" s="339"/>
      <c r="AJ25" s="339"/>
      <c r="AK25" s="339"/>
      <c r="AL25" s="375"/>
      <c r="AM25" s="349"/>
      <c r="AN25" s="350"/>
      <c r="AO25" s="350"/>
      <c r="AP25" s="350"/>
      <c r="AQ25" s="350"/>
      <c r="AR25" s="350"/>
      <c r="AS25" s="350"/>
    </row>
    <row r="26" spans="33:38" ht="15">
      <c r="AG26" s="376"/>
      <c r="AH26" s="377"/>
      <c r="AI26" s="377"/>
      <c r="AJ26" s="377"/>
      <c r="AK26" s="377"/>
      <c r="AL26" s="377"/>
    </row>
    <row r="27" spans="34:38" ht="15">
      <c r="AH27" s="336"/>
      <c r="AI27" s="337"/>
      <c r="AJ27" s="337"/>
      <c r="AK27" s="337"/>
      <c r="AL27" s="337"/>
    </row>
  </sheetData>
  <mergeCells count="127">
    <mergeCell ref="AC2:AI2"/>
    <mergeCell ref="I6:N6"/>
    <mergeCell ref="O6:T6"/>
    <mergeCell ref="U6:Z6"/>
    <mergeCell ref="U2:AA2"/>
    <mergeCell ref="AA6:AF6"/>
    <mergeCell ref="AG6:AL6"/>
    <mergeCell ref="A6:H6"/>
    <mergeCell ref="A9:H9"/>
    <mergeCell ref="I9:N9"/>
    <mergeCell ref="O9:T9"/>
    <mergeCell ref="A7:AL7"/>
    <mergeCell ref="A8:H8"/>
    <mergeCell ref="I8:N8"/>
    <mergeCell ref="O8:T8"/>
    <mergeCell ref="U8:Z8"/>
    <mergeCell ref="AA8:AF8"/>
    <mergeCell ref="U9:Z9"/>
    <mergeCell ref="AA10:AF10"/>
    <mergeCell ref="AG10:AL10"/>
    <mergeCell ref="AM10:AS10"/>
    <mergeCell ref="AM8:AS8"/>
    <mergeCell ref="AA9:AF9"/>
    <mergeCell ref="AG9:AL9"/>
    <mergeCell ref="AM9:AS9"/>
    <mergeCell ref="AG8:AL8"/>
    <mergeCell ref="A10:H10"/>
    <mergeCell ref="I10:N10"/>
    <mergeCell ref="O10:T10"/>
    <mergeCell ref="U10:Z10"/>
    <mergeCell ref="A11:H11"/>
    <mergeCell ref="I11:N11"/>
    <mergeCell ref="O11:T11"/>
    <mergeCell ref="U11:Z11"/>
    <mergeCell ref="AA11:AF11"/>
    <mergeCell ref="AG11:AL11"/>
    <mergeCell ref="AM11:AS11"/>
    <mergeCell ref="A12:H12"/>
    <mergeCell ref="I12:N12"/>
    <mergeCell ref="O12:T12"/>
    <mergeCell ref="U12:Z12"/>
    <mergeCell ref="AA12:AF12"/>
    <mergeCell ref="AG12:AL12"/>
    <mergeCell ref="AM12:AS12"/>
    <mergeCell ref="A13:H13"/>
    <mergeCell ref="I13:N13"/>
    <mergeCell ref="O13:T13"/>
    <mergeCell ref="U13:Z13"/>
    <mergeCell ref="AA13:AF13"/>
    <mergeCell ref="AG13:AL13"/>
    <mergeCell ref="AM13:AS13"/>
    <mergeCell ref="A14:H14"/>
    <mergeCell ref="I14:N14"/>
    <mergeCell ref="O14:T14"/>
    <mergeCell ref="U14:Z14"/>
    <mergeCell ref="AA14:AF14"/>
    <mergeCell ref="AG14:AL14"/>
    <mergeCell ref="AM14:AS14"/>
    <mergeCell ref="A15:AL15"/>
    <mergeCell ref="AM15:AS15"/>
    <mergeCell ref="A16:H16"/>
    <mergeCell ref="I16:N16"/>
    <mergeCell ref="O16:T16"/>
    <mergeCell ref="U16:Z16"/>
    <mergeCell ref="AA16:AF16"/>
    <mergeCell ref="AG16:AL16"/>
    <mergeCell ref="AM16:AS16"/>
    <mergeCell ref="A17:H17"/>
    <mergeCell ref="I17:N17"/>
    <mergeCell ref="O17:T17"/>
    <mergeCell ref="U17:Z17"/>
    <mergeCell ref="AA17:AF17"/>
    <mergeCell ref="AG17:AL17"/>
    <mergeCell ref="AM17:AS17"/>
    <mergeCell ref="A18:H18"/>
    <mergeCell ref="I18:N18"/>
    <mergeCell ref="O18:T18"/>
    <mergeCell ref="U18:Z18"/>
    <mergeCell ref="AA18:AF18"/>
    <mergeCell ref="AG18:AL18"/>
    <mergeCell ref="AM18:AS18"/>
    <mergeCell ref="A19:H19"/>
    <mergeCell ref="I19:N19"/>
    <mergeCell ref="O19:T19"/>
    <mergeCell ref="U19:Z19"/>
    <mergeCell ref="AA19:AF19"/>
    <mergeCell ref="AG19:AL19"/>
    <mergeCell ref="AM19:AS19"/>
    <mergeCell ref="A20:H20"/>
    <mergeCell ref="I20:N20"/>
    <mergeCell ref="O20:T20"/>
    <mergeCell ref="U20:Z20"/>
    <mergeCell ref="AA20:AF20"/>
    <mergeCell ref="AG20:AL20"/>
    <mergeCell ref="AM20:AS20"/>
    <mergeCell ref="A21:H21"/>
    <mergeCell ref="I21:N21"/>
    <mergeCell ref="O21:T21"/>
    <mergeCell ref="U21:Z21"/>
    <mergeCell ref="AA21:AF21"/>
    <mergeCell ref="AG21:AL21"/>
    <mergeCell ref="AM21:AS21"/>
    <mergeCell ref="A22:H22"/>
    <mergeCell ref="I22:N22"/>
    <mergeCell ref="O22:T22"/>
    <mergeCell ref="U22:Z22"/>
    <mergeCell ref="AA22:AF22"/>
    <mergeCell ref="AG22:AL22"/>
    <mergeCell ref="AM22:AS22"/>
    <mergeCell ref="A23:AL23"/>
    <mergeCell ref="AM23:AS23"/>
    <mergeCell ref="A24:H24"/>
    <mergeCell ref="I24:N24"/>
    <mergeCell ref="O24:T24"/>
    <mergeCell ref="U24:Z24"/>
    <mergeCell ref="AA24:AF24"/>
    <mergeCell ref="AG24:AL24"/>
    <mergeCell ref="AM24:AS24"/>
    <mergeCell ref="A25:H25"/>
    <mergeCell ref="I25:N25"/>
    <mergeCell ref="O25:T25"/>
    <mergeCell ref="U25:Z25"/>
    <mergeCell ref="AH27:AL27"/>
    <mergeCell ref="AA25:AF25"/>
    <mergeCell ref="AG25:AL25"/>
    <mergeCell ref="AM25:AS25"/>
    <mergeCell ref="AG26:AL26"/>
  </mergeCells>
  <printOptions horizontalCentered="1"/>
  <pageMargins left="0.5" right="0" top="0.5" bottom="0.5" header="0.5" footer="0.5"/>
  <pageSetup horizontalDpi="600" verticalDpi="600" orientation="portrait" paperSize="9" r:id="rId1"/>
  <headerFooter alignWithMargins="0">
    <oddFooter>&amp;R&amp;9TMBCTC-07</oddFooter>
  </headerFooter>
</worksheet>
</file>

<file path=xl/worksheets/sheet12.xml><?xml version="1.0" encoding="utf-8"?>
<worksheet xmlns="http://schemas.openxmlformats.org/spreadsheetml/2006/main" xmlns:r="http://schemas.openxmlformats.org/officeDocument/2006/relationships">
  <dimension ref="A1:AF38"/>
  <sheetViews>
    <sheetView workbookViewId="0" topLeftCell="A25">
      <selection activeCell="AA38" sqref="AA38"/>
    </sheetView>
  </sheetViews>
  <sheetFormatPr defaultColWidth="2.75390625" defaultRowHeight="16.5" customHeight="1"/>
  <cols>
    <col min="1" max="1" width="3.75390625" style="12" customWidth="1"/>
    <col min="2" max="13" width="2.75390625" style="12" customWidth="1"/>
    <col min="14" max="16" width="3.75390625" style="12" customWidth="1"/>
    <col min="17" max="17" width="2.75390625" style="12" customWidth="1"/>
    <col min="18" max="19" width="3.75390625" style="12" customWidth="1"/>
    <col min="20" max="20" width="2.75390625" style="12" customWidth="1"/>
    <col min="21" max="21" width="3.75390625" style="12" customWidth="1"/>
    <col min="22" max="22" width="4.125" style="12" customWidth="1"/>
    <col min="23" max="23" width="2.75390625" style="12" customWidth="1"/>
    <col min="24" max="24" width="3.375" style="12" customWidth="1"/>
    <col min="25" max="25" width="3.75390625" style="12" customWidth="1"/>
    <col min="26" max="28" width="2.75390625" style="12" customWidth="1"/>
    <col min="29" max="29" width="3.75390625" style="12" customWidth="1"/>
    <col min="30" max="30" width="2.75390625" style="12" customWidth="1"/>
    <col min="31" max="31" width="4.25390625" style="12" customWidth="1"/>
    <col min="32" max="16384" width="2.75390625" style="12" customWidth="1"/>
  </cols>
  <sheetData>
    <row r="1" spans="1:31" s="19" customFormat="1" ht="19.5" customHeight="1">
      <c r="A1" s="19" t="s">
        <v>747</v>
      </c>
      <c r="B1" s="19" t="s">
        <v>14</v>
      </c>
      <c r="S1" s="313" t="s">
        <v>75</v>
      </c>
      <c r="T1" s="313"/>
      <c r="U1" s="313"/>
      <c r="V1" s="313"/>
      <c r="W1" s="313"/>
      <c r="X1" s="313"/>
      <c r="Z1" s="313" t="s">
        <v>709</v>
      </c>
      <c r="AA1" s="313"/>
      <c r="AB1" s="313"/>
      <c r="AC1" s="313"/>
      <c r="AD1" s="313"/>
      <c r="AE1" s="313"/>
    </row>
    <row r="2" spans="2:31" ht="19.5" customHeight="1">
      <c r="B2" s="12" t="s">
        <v>15</v>
      </c>
      <c r="S2" s="407">
        <v>21971261821</v>
      </c>
      <c r="T2" s="407"/>
      <c r="U2" s="407"/>
      <c r="V2" s="407"/>
      <c r="W2" s="407"/>
      <c r="X2" s="407"/>
      <c r="Z2" s="407">
        <f>Z4+Z6+Z7</f>
        <v>19950956396</v>
      </c>
      <c r="AA2" s="407"/>
      <c r="AB2" s="407"/>
      <c r="AC2" s="407"/>
      <c r="AD2" s="407"/>
      <c r="AE2" s="407"/>
    </row>
    <row r="3" spans="3:31" ht="19.5" customHeight="1">
      <c r="C3" s="12" t="s">
        <v>16</v>
      </c>
      <c r="S3" s="274"/>
      <c r="T3" s="274"/>
      <c r="U3" s="274"/>
      <c r="V3" s="274"/>
      <c r="W3" s="274"/>
      <c r="X3" s="274"/>
      <c r="Z3" s="274"/>
      <c r="AA3" s="274"/>
      <c r="AB3" s="274"/>
      <c r="AC3" s="274"/>
      <c r="AD3" s="274"/>
      <c r="AE3" s="274"/>
    </row>
    <row r="4" spans="3:31" ht="19.5" customHeight="1">
      <c r="C4" s="11" t="s">
        <v>544</v>
      </c>
      <c r="D4" s="12" t="s">
        <v>333</v>
      </c>
      <c r="S4" s="407">
        <v>17152677395</v>
      </c>
      <c r="T4" s="407"/>
      <c r="U4" s="407"/>
      <c r="V4" s="407"/>
      <c r="W4" s="407"/>
      <c r="X4" s="407"/>
      <c r="Z4" s="407">
        <v>17131861520</v>
      </c>
      <c r="AA4" s="407"/>
      <c r="AB4" s="407"/>
      <c r="AC4" s="407"/>
      <c r="AD4" s="407"/>
      <c r="AE4" s="407"/>
    </row>
    <row r="5" spans="3:31" ht="19.5" customHeight="1" hidden="1">
      <c r="C5" s="11" t="s">
        <v>544</v>
      </c>
      <c r="D5" s="12" t="s">
        <v>451</v>
      </c>
      <c r="S5" s="324"/>
      <c r="T5" s="324"/>
      <c r="U5" s="324"/>
      <c r="V5" s="324"/>
      <c r="W5" s="324"/>
      <c r="X5" s="324"/>
      <c r="Z5" s="384">
        <v>0</v>
      </c>
      <c r="AA5" s="384"/>
      <c r="AB5" s="384"/>
      <c r="AC5" s="384"/>
      <c r="AD5" s="384"/>
      <c r="AE5" s="384"/>
    </row>
    <row r="6" spans="3:31" ht="19.5" customHeight="1">
      <c r="C6" s="11" t="s">
        <v>544</v>
      </c>
      <c r="D6" s="12" t="s">
        <v>382</v>
      </c>
      <c r="S6" s="324">
        <v>4763604545</v>
      </c>
      <c r="T6" s="324"/>
      <c r="U6" s="324"/>
      <c r="V6" s="324"/>
      <c r="W6" s="324"/>
      <c r="X6" s="324"/>
      <c r="Z6" s="278">
        <v>2749220000</v>
      </c>
      <c r="AA6" s="278"/>
      <c r="AB6" s="278"/>
      <c r="AC6" s="278"/>
      <c r="AD6" s="278"/>
      <c r="AE6" s="278"/>
    </row>
    <row r="7" spans="3:31" ht="19.5" customHeight="1">
      <c r="C7" s="11" t="s">
        <v>544</v>
      </c>
      <c r="D7" s="12" t="s">
        <v>560</v>
      </c>
      <c r="S7" s="407">
        <v>54979881</v>
      </c>
      <c r="T7" s="407"/>
      <c r="U7" s="407"/>
      <c r="V7" s="407"/>
      <c r="W7" s="407"/>
      <c r="X7" s="407"/>
      <c r="Z7" s="384">
        <v>69874876</v>
      </c>
      <c r="AA7" s="384"/>
      <c r="AB7" s="384"/>
      <c r="AC7" s="384"/>
      <c r="AD7" s="384"/>
      <c r="AE7" s="384"/>
    </row>
    <row r="8" spans="1:2" s="19" customFormat="1" ht="16.5" customHeight="1">
      <c r="A8" s="19" t="s">
        <v>748</v>
      </c>
      <c r="B8" s="19" t="s">
        <v>17</v>
      </c>
    </row>
    <row r="9" s="19" customFormat="1" ht="16.5" customHeight="1" thickBot="1"/>
    <row r="10" spans="1:31" s="29" customFormat="1" ht="24" customHeight="1">
      <c r="A10" s="348" t="s">
        <v>519</v>
      </c>
      <c r="B10" s="343"/>
      <c r="C10" s="343"/>
      <c r="D10" s="343"/>
      <c r="E10" s="343"/>
      <c r="F10" s="343"/>
      <c r="G10" s="343"/>
      <c r="H10" s="343"/>
      <c r="I10" s="343"/>
      <c r="J10" s="343"/>
      <c r="K10" s="343"/>
      <c r="L10" s="343" t="s">
        <v>552</v>
      </c>
      <c r="M10" s="343"/>
      <c r="N10" s="343"/>
      <c r="O10" s="343"/>
      <c r="P10" s="343"/>
      <c r="Q10" s="343" t="s">
        <v>553</v>
      </c>
      <c r="R10" s="343"/>
      <c r="S10" s="343"/>
      <c r="T10" s="343"/>
      <c r="U10" s="343"/>
      <c r="V10" s="343" t="s">
        <v>554</v>
      </c>
      <c r="W10" s="343"/>
      <c r="X10" s="343"/>
      <c r="Y10" s="343"/>
      <c r="Z10" s="343"/>
      <c r="AA10" s="343" t="s">
        <v>555</v>
      </c>
      <c r="AB10" s="343"/>
      <c r="AC10" s="343"/>
      <c r="AD10" s="343"/>
      <c r="AE10" s="344"/>
    </row>
    <row r="11" spans="1:31" s="19" customFormat="1" ht="19.5" customHeight="1">
      <c r="A11" s="405" t="s">
        <v>19</v>
      </c>
      <c r="B11" s="406"/>
      <c r="C11" s="406"/>
      <c r="D11" s="406"/>
      <c r="E11" s="406"/>
      <c r="F11" s="406"/>
      <c r="G11" s="406"/>
      <c r="H11" s="406"/>
      <c r="I11" s="406"/>
      <c r="J11" s="406"/>
      <c r="K11" s="406"/>
      <c r="L11" s="408"/>
      <c r="M11" s="408"/>
      <c r="N11" s="408"/>
      <c r="O11" s="408"/>
      <c r="P11" s="408"/>
      <c r="Q11" s="408"/>
      <c r="R11" s="408"/>
      <c r="S11" s="408"/>
      <c r="T11" s="408"/>
      <c r="U11" s="408"/>
      <c r="V11" s="408"/>
      <c r="W11" s="408"/>
      <c r="X11" s="408"/>
      <c r="Y11" s="408"/>
      <c r="Z11" s="408"/>
      <c r="AA11" s="408"/>
      <c r="AB11" s="408"/>
      <c r="AC11" s="408"/>
      <c r="AD11" s="408"/>
      <c r="AE11" s="409"/>
    </row>
    <row r="12" spans="1:31" s="19" customFormat="1" ht="19.5" customHeight="1">
      <c r="A12" s="397" t="s">
        <v>556</v>
      </c>
      <c r="B12" s="398"/>
      <c r="C12" s="398"/>
      <c r="D12" s="398"/>
      <c r="E12" s="398"/>
      <c r="F12" s="398"/>
      <c r="G12" s="398"/>
      <c r="H12" s="398"/>
      <c r="I12" s="398"/>
      <c r="J12" s="398"/>
      <c r="K12" s="398"/>
      <c r="L12" s="385">
        <v>13132051563</v>
      </c>
      <c r="M12" s="385"/>
      <c r="N12" s="385"/>
      <c r="O12" s="385"/>
      <c r="P12" s="385"/>
      <c r="Q12" s="385">
        <v>7108226091</v>
      </c>
      <c r="R12" s="385"/>
      <c r="S12" s="385"/>
      <c r="T12" s="385"/>
      <c r="U12" s="385"/>
      <c r="V12" s="385">
        <v>26173046273</v>
      </c>
      <c r="W12" s="385"/>
      <c r="X12" s="385"/>
      <c r="Y12" s="385"/>
      <c r="Z12" s="385"/>
      <c r="AA12" s="392">
        <f>SUM(L12:Z12)</f>
        <v>46413323927</v>
      </c>
      <c r="AB12" s="393"/>
      <c r="AC12" s="393"/>
      <c r="AD12" s="393"/>
      <c r="AE12" s="394"/>
    </row>
    <row r="13" spans="1:31" ht="19.5" customHeight="1">
      <c r="A13" s="399" t="s">
        <v>557</v>
      </c>
      <c r="B13" s="400"/>
      <c r="C13" s="400"/>
      <c r="D13" s="400"/>
      <c r="E13" s="400"/>
      <c r="F13" s="400"/>
      <c r="G13" s="400"/>
      <c r="H13" s="400"/>
      <c r="I13" s="400"/>
      <c r="J13" s="400"/>
      <c r="K13" s="400"/>
      <c r="L13" s="401">
        <v>0</v>
      </c>
      <c r="M13" s="401"/>
      <c r="N13" s="401"/>
      <c r="O13" s="401"/>
      <c r="P13" s="401"/>
      <c r="Q13" s="401">
        <v>0</v>
      </c>
      <c r="R13" s="401"/>
      <c r="S13" s="401"/>
      <c r="T13" s="401"/>
      <c r="U13" s="401"/>
      <c r="V13" s="401"/>
      <c r="W13" s="401"/>
      <c r="X13" s="401"/>
      <c r="Y13" s="401"/>
      <c r="Z13" s="401"/>
      <c r="AA13" s="389">
        <f>SUM(L13:Z13)</f>
        <v>0</v>
      </c>
      <c r="AB13" s="390"/>
      <c r="AC13" s="390"/>
      <c r="AD13" s="390"/>
      <c r="AE13" s="391"/>
    </row>
    <row r="14" spans="1:31" ht="19.5" customHeight="1">
      <c r="A14" s="399" t="s">
        <v>558</v>
      </c>
      <c r="B14" s="400"/>
      <c r="C14" s="400"/>
      <c r="D14" s="400"/>
      <c r="E14" s="400"/>
      <c r="F14" s="400"/>
      <c r="G14" s="400"/>
      <c r="H14" s="400"/>
      <c r="I14" s="400"/>
      <c r="J14" s="400"/>
      <c r="K14" s="400"/>
      <c r="L14" s="401">
        <v>0</v>
      </c>
      <c r="M14" s="401"/>
      <c r="N14" s="401"/>
      <c r="O14" s="401"/>
      <c r="P14" s="401"/>
      <c r="Q14" s="401">
        <v>0</v>
      </c>
      <c r="R14" s="401"/>
      <c r="S14" s="401"/>
      <c r="T14" s="401"/>
      <c r="U14" s="401"/>
      <c r="V14" s="401"/>
      <c r="W14" s="401"/>
      <c r="X14" s="401"/>
      <c r="Y14" s="401"/>
      <c r="Z14" s="401"/>
      <c r="AA14" s="389">
        <f>SUM(L14:Z14)</f>
        <v>0</v>
      </c>
      <c r="AB14" s="390"/>
      <c r="AC14" s="390"/>
      <c r="AD14" s="390"/>
      <c r="AE14" s="391"/>
    </row>
    <row r="15" spans="1:31" s="19" customFormat="1" ht="19.5" customHeight="1">
      <c r="A15" s="397" t="s">
        <v>559</v>
      </c>
      <c r="B15" s="398"/>
      <c r="C15" s="398"/>
      <c r="D15" s="398"/>
      <c r="E15" s="398"/>
      <c r="F15" s="398"/>
      <c r="G15" s="398"/>
      <c r="H15" s="398"/>
      <c r="I15" s="398"/>
      <c r="J15" s="398"/>
      <c r="K15" s="398"/>
      <c r="L15" s="402">
        <f>L12+L13-L14</f>
        <v>13132051563</v>
      </c>
      <c r="M15" s="403"/>
      <c r="N15" s="403"/>
      <c r="O15" s="403"/>
      <c r="P15" s="404"/>
      <c r="Q15" s="385">
        <f>Q12+Q13-Q14</f>
        <v>7108226091</v>
      </c>
      <c r="R15" s="385"/>
      <c r="S15" s="385"/>
      <c r="T15" s="385"/>
      <c r="U15" s="385"/>
      <c r="V15" s="385">
        <f>V12+V13-V14</f>
        <v>26173046273</v>
      </c>
      <c r="W15" s="385"/>
      <c r="X15" s="385"/>
      <c r="Y15" s="385"/>
      <c r="Z15" s="385"/>
      <c r="AA15" s="385">
        <f>AA12+AA13-AA14</f>
        <v>46413323927</v>
      </c>
      <c r="AB15" s="385"/>
      <c r="AC15" s="385"/>
      <c r="AD15" s="385"/>
      <c r="AE15" s="386"/>
    </row>
    <row r="16" spans="1:31" s="19" customFormat="1" ht="19.5" customHeight="1">
      <c r="A16" s="397" t="s">
        <v>533</v>
      </c>
      <c r="B16" s="398"/>
      <c r="C16" s="398"/>
      <c r="D16" s="398"/>
      <c r="E16" s="398"/>
      <c r="F16" s="398"/>
      <c r="G16" s="398"/>
      <c r="H16" s="398"/>
      <c r="I16" s="398"/>
      <c r="J16" s="398"/>
      <c r="K16" s="398"/>
      <c r="L16" s="385"/>
      <c r="M16" s="385"/>
      <c r="N16" s="385"/>
      <c r="O16" s="385"/>
      <c r="P16" s="385"/>
      <c r="Q16" s="385"/>
      <c r="R16" s="385"/>
      <c r="S16" s="385"/>
      <c r="T16" s="385"/>
      <c r="U16" s="385"/>
      <c r="V16" s="385"/>
      <c r="W16" s="385"/>
      <c r="X16" s="385"/>
      <c r="Y16" s="385"/>
      <c r="Z16" s="385"/>
      <c r="AA16" s="385"/>
      <c r="AB16" s="385"/>
      <c r="AC16" s="385"/>
      <c r="AD16" s="385"/>
      <c r="AE16" s="386"/>
    </row>
    <row r="17" spans="1:31" s="19" customFormat="1" ht="19.5" customHeight="1">
      <c r="A17" s="397" t="s">
        <v>556</v>
      </c>
      <c r="B17" s="398"/>
      <c r="C17" s="398"/>
      <c r="D17" s="398"/>
      <c r="E17" s="398"/>
      <c r="F17" s="398"/>
      <c r="G17" s="398"/>
      <c r="H17" s="398"/>
      <c r="I17" s="398"/>
      <c r="J17" s="398"/>
      <c r="K17" s="398"/>
      <c r="L17" s="385">
        <v>2944225369</v>
      </c>
      <c r="M17" s="385"/>
      <c r="N17" s="385"/>
      <c r="O17" s="385"/>
      <c r="P17" s="385"/>
      <c r="Q17" s="385">
        <v>568658088</v>
      </c>
      <c r="R17" s="385"/>
      <c r="S17" s="385"/>
      <c r="T17" s="385"/>
      <c r="U17" s="385"/>
      <c r="V17" s="385">
        <v>1690427307</v>
      </c>
      <c r="W17" s="385"/>
      <c r="X17" s="385"/>
      <c r="Y17" s="385"/>
      <c r="Z17" s="385"/>
      <c r="AA17" s="392">
        <f>SUM(L17:Z17)</f>
        <v>5203310764</v>
      </c>
      <c r="AB17" s="393"/>
      <c r="AC17" s="393"/>
      <c r="AD17" s="393"/>
      <c r="AE17" s="394"/>
    </row>
    <row r="18" spans="1:31" ht="19.5" customHeight="1">
      <c r="A18" s="399" t="s">
        <v>557</v>
      </c>
      <c r="B18" s="400"/>
      <c r="C18" s="400"/>
      <c r="D18" s="400"/>
      <c r="E18" s="400"/>
      <c r="F18" s="400"/>
      <c r="G18" s="400"/>
      <c r="H18" s="400"/>
      <c r="I18" s="400"/>
      <c r="J18" s="400"/>
      <c r="K18" s="400"/>
      <c r="L18" s="401">
        <v>131320515</v>
      </c>
      <c r="M18" s="401"/>
      <c r="N18" s="401"/>
      <c r="O18" s="401"/>
      <c r="P18" s="401"/>
      <c r="Q18" s="401">
        <v>71082261</v>
      </c>
      <c r="R18" s="401"/>
      <c r="S18" s="401"/>
      <c r="T18" s="401"/>
      <c r="U18" s="401"/>
      <c r="V18" s="401">
        <v>93457719</v>
      </c>
      <c r="W18" s="401"/>
      <c r="X18" s="401"/>
      <c r="Y18" s="401"/>
      <c r="Z18" s="401"/>
      <c r="AA18" s="389">
        <f>SUM(L18:Z18)</f>
        <v>295860495</v>
      </c>
      <c r="AB18" s="390"/>
      <c r="AC18" s="390"/>
      <c r="AD18" s="390"/>
      <c r="AE18" s="391"/>
    </row>
    <row r="19" spans="1:31" ht="19.5" customHeight="1">
      <c r="A19" s="399" t="s">
        <v>558</v>
      </c>
      <c r="B19" s="400"/>
      <c r="C19" s="400"/>
      <c r="D19" s="400"/>
      <c r="E19" s="400"/>
      <c r="F19" s="400"/>
      <c r="G19" s="400"/>
      <c r="H19" s="400"/>
      <c r="I19" s="400"/>
      <c r="J19" s="400"/>
      <c r="K19" s="400"/>
      <c r="L19" s="401">
        <v>0</v>
      </c>
      <c r="M19" s="401"/>
      <c r="N19" s="401"/>
      <c r="O19" s="401"/>
      <c r="P19" s="401"/>
      <c r="Q19" s="401">
        <v>0</v>
      </c>
      <c r="R19" s="401"/>
      <c r="S19" s="401"/>
      <c r="T19" s="401"/>
      <c r="U19" s="401"/>
      <c r="V19" s="401">
        <v>0</v>
      </c>
      <c r="W19" s="401"/>
      <c r="X19" s="401"/>
      <c r="Y19" s="401"/>
      <c r="Z19" s="401"/>
      <c r="AA19" s="389">
        <f>SUM(L19:Z19)</f>
        <v>0</v>
      </c>
      <c r="AB19" s="390"/>
      <c r="AC19" s="390"/>
      <c r="AD19" s="390"/>
      <c r="AE19" s="391"/>
    </row>
    <row r="20" spans="1:31" s="19" customFormat="1" ht="19.5" customHeight="1">
      <c r="A20" s="397" t="s">
        <v>559</v>
      </c>
      <c r="B20" s="398"/>
      <c r="C20" s="398"/>
      <c r="D20" s="398"/>
      <c r="E20" s="398"/>
      <c r="F20" s="398"/>
      <c r="G20" s="398"/>
      <c r="H20" s="398"/>
      <c r="I20" s="398"/>
      <c r="J20" s="398"/>
      <c r="K20" s="398"/>
      <c r="L20" s="385">
        <f>L17+L18-L19</f>
        <v>3075545884</v>
      </c>
      <c r="M20" s="385"/>
      <c r="N20" s="385"/>
      <c r="O20" s="385"/>
      <c r="P20" s="385"/>
      <c r="Q20" s="385">
        <f>Q17+Q18-Q19</f>
        <v>639740349</v>
      </c>
      <c r="R20" s="385"/>
      <c r="S20" s="385"/>
      <c r="T20" s="385"/>
      <c r="U20" s="385"/>
      <c r="V20" s="385">
        <f>V17+V18-V19</f>
        <v>1783885026</v>
      </c>
      <c r="W20" s="385"/>
      <c r="X20" s="385"/>
      <c r="Y20" s="385"/>
      <c r="Z20" s="385"/>
      <c r="AA20" s="385">
        <f>AA17+AA18-AA19</f>
        <v>5499171259</v>
      </c>
      <c r="AB20" s="385"/>
      <c r="AC20" s="385"/>
      <c r="AD20" s="385"/>
      <c r="AE20" s="386"/>
    </row>
    <row r="21" spans="1:31" s="19" customFormat="1" ht="19.5" customHeight="1">
      <c r="A21" s="397" t="s">
        <v>21</v>
      </c>
      <c r="B21" s="398"/>
      <c r="C21" s="398"/>
      <c r="D21" s="398"/>
      <c r="E21" s="398"/>
      <c r="F21" s="398"/>
      <c r="G21" s="398"/>
      <c r="H21" s="398"/>
      <c r="I21" s="398"/>
      <c r="J21" s="398"/>
      <c r="K21" s="398"/>
      <c r="L21" s="385"/>
      <c r="M21" s="385"/>
      <c r="N21" s="385"/>
      <c r="O21" s="385"/>
      <c r="P21" s="385"/>
      <c r="Q21" s="385"/>
      <c r="R21" s="385"/>
      <c r="S21" s="385"/>
      <c r="T21" s="385"/>
      <c r="U21" s="385"/>
      <c r="V21" s="385"/>
      <c r="W21" s="385"/>
      <c r="X21" s="385"/>
      <c r="Y21" s="385"/>
      <c r="Z21" s="385"/>
      <c r="AA21" s="385"/>
      <c r="AB21" s="385"/>
      <c r="AC21" s="385"/>
      <c r="AD21" s="385"/>
      <c r="AE21" s="386"/>
    </row>
    <row r="22" spans="1:31" ht="19.5" customHeight="1">
      <c r="A22" s="397" t="s">
        <v>556</v>
      </c>
      <c r="B22" s="398"/>
      <c r="C22" s="398"/>
      <c r="D22" s="398"/>
      <c r="E22" s="398"/>
      <c r="F22" s="398"/>
      <c r="G22" s="398"/>
      <c r="H22" s="398"/>
      <c r="I22" s="398"/>
      <c r="J22" s="398"/>
      <c r="K22" s="398"/>
      <c r="L22" s="385">
        <v>10187826194</v>
      </c>
      <c r="M22" s="385"/>
      <c r="N22" s="385"/>
      <c r="O22" s="385"/>
      <c r="P22" s="385"/>
      <c r="Q22" s="385">
        <v>6539568003</v>
      </c>
      <c r="R22" s="385"/>
      <c r="S22" s="385"/>
      <c r="T22" s="385"/>
      <c r="U22" s="385"/>
      <c r="V22" s="385">
        <v>24482618966</v>
      </c>
      <c r="W22" s="385"/>
      <c r="X22" s="385"/>
      <c r="Y22" s="385"/>
      <c r="Z22" s="385"/>
      <c r="AA22" s="392">
        <f>SUM(L22:Z22)</f>
        <v>41210013163</v>
      </c>
      <c r="AB22" s="393"/>
      <c r="AC22" s="393"/>
      <c r="AD22" s="393"/>
      <c r="AE22" s="394"/>
    </row>
    <row r="23" spans="1:31" ht="19.5" customHeight="1">
      <c r="A23" s="399" t="s">
        <v>557</v>
      </c>
      <c r="B23" s="400"/>
      <c r="C23" s="400"/>
      <c r="D23" s="400"/>
      <c r="E23" s="400"/>
      <c r="F23" s="400"/>
      <c r="G23" s="400"/>
      <c r="H23" s="400"/>
      <c r="I23" s="400"/>
      <c r="J23" s="400"/>
      <c r="K23" s="400"/>
      <c r="L23" s="401">
        <v>0</v>
      </c>
      <c r="M23" s="401"/>
      <c r="N23" s="401"/>
      <c r="O23" s="401"/>
      <c r="P23" s="401"/>
      <c r="Q23" s="401">
        <v>0</v>
      </c>
      <c r="R23" s="401"/>
      <c r="S23" s="401"/>
      <c r="T23" s="401"/>
      <c r="U23" s="401"/>
      <c r="V23" s="401">
        <v>0</v>
      </c>
      <c r="W23" s="401"/>
      <c r="X23" s="401"/>
      <c r="Y23" s="401"/>
      <c r="Z23" s="401"/>
      <c r="AA23" s="389">
        <f>SUM(L23:Z23)</f>
        <v>0</v>
      </c>
      <c r="AB23" s="390"/>
      <c r="AC23" s="390"/>
      <c r="AD23" s="390"/>
      <c r="AE23" s="391"/>
    </row>
    <row r="24" spans="1:31" ht="19.5" customHeight="1">
      <c r="A24" s="399" t="s">
        <v>558</v>
      </c>
      <c r="B24" s="400"/>
      <c r="C24" s="400"/>
      <c r="D24" s="400"/>
      <c r="E24" s="400"/>
      <c r="F24" s="400"/>
      <c r="G24" s="400"/>
      <c r="H24" s="400"/>
      <c r="I24" s="400"/>
      <c r="J24" s="400"/>
      <c r="K24" s="400"/>
      <c r="L24" s="401">
        <v>131320515</v>
      </c>
      <c r="M24" s="401"/>
      <c r="N24" s="401"/>
      <c r="O24" s="401"/>
      <c r="P24" s="401"/>
      <c r="Q24" s="401">
        <v>71082261</v>
      </c>
      <c r="R24" s="401"/>
      <c r="S24" s="401"/>
      <c r="T24" s="401"/>
      <c r="U24" s="401"/>
      <c r="V24" s="401">
        <v>93457719</v>
      </c>
      <c r="W24" s="401"/>
      <c r="X24" s="401"/>
      <c r="Y24" s="401"/>
      <c r="Z24" s="401"/>
      <c r="AA24" s="389">
        <f>SUM(L24:Z24)</f>
        <v>295860495</v>
      </c>
      <c r="AB24" s="390"/>
      <c r="AC24" s="390"/>
      <c r="AD24" s="390"/>
      <c r="AE24" s="391"/>
    </row>
    <row r="25" spans="1:31" ht="19.5" customHeight="1">
      <c r="A25" s="397" t="s">
        <v>559</v>
      </c>
      <c r="B25" s="398"/>
      <c r="C25" s="398"/>
      <c r="D25" s="398"/>
      <c r="E25" s="398"/>
      <c r="F25" s="398"/>
      <c r="G25" s="398"/>
      <c r="H25" s="398"/>
      <c r="I25" s="398"/>
      <c r="J25" s="398"/>
      <c r="K25" s="398"/>
      <c r="L25" s="385">
        <f>L22+L23-L24</f>
        <v>10056505679</v>
      </c>
      <c r="M25" s="385"/>
      <c r="N25" s="385"/>
      <c r="O25" s="385"/>
      <c r="P25" s="385"/>
      <c r="Q25" s="385">
        <f>Q22+Q23-Q24</f>
        <v>6468485742</v>
      </c>
      <c r="R25" s="385"/>
      <c r="S25" s="385"/>
      <c r="T25" s="385"/>
      <c r="U25" s="385"/>
      <c r="V25" s="385">
        <f>V22+V23-V24</f>
        <v>24389161247</v>
      </c>
      <c r="W25" s="385"/>
      <c r="X25" s="385"/>
      <c r="Y25" s="385"/>
      <c r="Z25" s="385"/>
      <c r="AA25" s="385">
        <f>AA22+AA23-AA24</f>
        <v>40914152668</v>
      </c>
      <c r="AB25" s="385"/>
      <c r="AC25" s="385"/>
      <c r="AD25" s="385"/>
      <c r="AE25" s="386"/>
    </row>
    <row r="26" spans="1:31" ht="19.5" customHeight="1" thickBot="1">
      <c r="A26" s="395"/>
      <c r="B26" s="396"/>
      <c r="C26" s="396"/>
      <c r="D26" s="396"/>
      <c r="E26" s="396"/>
      <c r="F26" s="396"/>
      <c r="G26" s="396"/>
      <c r="H26" s="396"/>
      <c r="I26" s="396"/>
      <c r="J26" s="396"/>
      <c r="K26" s="396"/>
      <c r="L26" s="387"/>
      <c r="M26" s="387"/>
      <c r="N26" s="387"/>
      <c r="O26" s="387"/>
      <c r="P26" s="387"/>
      <c r="Q26" s="387"/>
      <c r="R26" s="387"/>
      <c r="S26" s="387"/>
      <c r="T26" s="387"/>
      <c r="U26" s="387"/>
      <c r="V26" s="387"/>
      <c r="W26" s="387"/>
      <c r="X26" s="387"/>
      <c r="Y26" s="387"/>
      <c r="Z26" s="387"/>
      <c r="AA26" s="387"/>
      <c r="AB26" s="387"/>
      <c r="AC26" s="387"/>
      <c r="AD26" s="387"/>
      <c r="AE26" s="388"/>
    </row>
    <row r="28" spans="1:31" s="19" customFormat="1" ht="21.75" customHeight="1">
      <c r="A28" s="19" t="s">
        <v>749</v>
      </c>
      <c r="B28" s="19" t="s">
        <v>613</v>
      </c>
      <c r="P28" s="313" t="s">
        <v>74</v>
      </c>
      <c r="Q28" s="313"/>
      <c r="R28" s="313"/>
      <c r="S28" s="313"/>
      <c r="T28" s="313"/>
      <c r="U28" s="313"/>
      <c r="V28" s="313"/>
      <c r="W28" s="21"/>
      <c r="X28" s="313" t="s">
        <v>18</v>
      </c>
      <c r="Y28" s="313"/>
      <c r="Z28" s="313"/>
      <c r="AA28" s="313"/>
      <c r="AB28" s="313"/>
      <c r="AC28" s="313"/>
      <c r="AD28" s="313"/>
      <c r="AE28" s="313"/>
    </row>
    <row r="29" spans="2:30" ht="21.75" customHeight="1">
      <c r="B29" s="19" t="s">
        <v>614</v>
      </c>
      <c r="P29" s="258" t="s">
        <v>607</v>
      </c>
      <c r="Q29" s="256"/>
      <c r="R29" s="256"/>
      <c r="T29" s="259" t="s">
        <v>608</v>
      </c>
      <c r="U29" s="257"/>
      <c r="V29" s="257"/>
      <c r="X29" s="258" t="s">
        <v>607</v>
      </c>
      <c r="Y29" s="256"/>
      <c r="Z29" s="256"/>
      <c r="AA29" s="259" t="s">
        <v>608</v>
      </c>
      <c r="AB29" s="257"/>
      <c r="AC29" s="257"/>
      <c r="AD29" s="257"/>
    </row>
    <row r="30" spans="2:31" ht="21.75" customHeight="1">
      <c r="B30" s="12" t="s">
        <v>318</v>
      </c>
      <c r="C30" s="12" t="s">
        <v>615</v>
      </c>
      <c r="P30" s="273"/>
      <c r="Q30" s="273"/>
      <c r="R30" s="273"/>
      <c r="S30" s="324">
        <v>1400000000</v>
      </c>
      <c r="T30" s="324"/>
      <c r="U30" s="324"/>
      <c r="V30" s="324"/>
      <c r="X30" s="273"/>
      <c r="Y30" s="273"/>
      <c r="Z30" s="273"/>
      <c r="AA30" s="324">
        <v>1400000000</v>
      </c>
      <c r="AB30" s="324"/>
      <c r="AC30" s="324"/>
      <c r="AD30" s="324"/>
      <c r="AE30" s="324"/>
    </row>
    <row r="31" spans="2:31" ht="21.75" customHeight="1">
      <c r="B31" s="12" t="s">
        <v>317</v>
      </c>
      <c r="C31" s="12" t="s">
        <v>616</v>
      </c>
      <c r="P31" s="331"/>
      <c r="Q31" s="331"/>
      <c r="R31" s="331"/>
      <c r="S31" s="324">
        <v>6809925000</v>
      </c>
      <c r="T31" s="324"/>
      <c r="U31" s="324"/>
      <c r="V31" s="324"/>
      <c r="W31" s="60"/>
      <c r="X31" s="331"/>
      <c r="Y31" s="331"/>
      <c r="Z31" s="331"/>
      <c r="AA31" s="324">
        <v>6809925000</v>
      </c>
      <c r="AB31" s="324"/>
      <c r="AC31" s="324"/>
      <c r="AD31" s="324"/>
      <c r="AE31" s="324"/>
    </row>
    <row r="32" spans="3:31" s="60" customFormat="1" ht="21.75" customHeight="1">
      <c r="C32" s="60" t="s">
        <v>151</v>
      </c>
      <c r="P32" s="331"/>
      <c r="Q32" s="331"/>
      <c r="R32" s="331"/>
      <c r="S32" s="321">
        <v>6809925000</v>
      </c>
      <c r="T32" s="321"/>
      <c r="U32" s="321"/>
      <c r="V32" s="321"/>
      <c r="X32" s="331"/>
      <c r="Y32" s="331"/>
      <c r="Z32" s="331"/>
      <c r="AA32" s="321">
        <v>6809925000</v>
      </c>
      <c r="AB32" s="321"/>
      <c r="AC32" s="321"/>
      <c r="AD32" s="321"/>
      <c r="AE32" s="321"/>
    </row>
    <row r="33" spans="2:32" ht="21.75" customHeight="1">
      <c r="B33" s="12" t="s">
        <v>728</v>
      </c>
      <c r="C33" s="12" t="s">
        <v>617</v>
      </c>
      <c r="P33" s="331"/>
      <c r="Q33" s="331"/>
      <c r="R33" s="331"/>
      <c r="S33" s="325">
        <f>SUM(S34:V35)</f>
        <v>1000000000</v>
      </c>
      <c r="T33" s="325"/>
      <c r="U33" s="325"/>
      <c r="V33" s="325"/>
      <c r="X33" s="278"/>
      <c r="Y33" s="278"/>
      <c r="Z33" s="278"/>
      <c r="AA33" s="325">
        <f>SUM(AA34:AE35)</f>
        <v>1000000000</v>
      </c>
      <c r="AB33" s="325"/>
      <c r="AC33" s="325"/>
      <c r="AD33" s="325"/>
      <c r="AE33" s="325"/>
      <c r="AF33" s="229"/>
    </row>
    <row r="34" spans="3:31" s="39" customFormat="1" ht="21.75" customHeight="1">
      <c r="C34" s="60" t="s">
        <v>152</v>
      </c>
      <c r="P34" s="331"/>
      <c r="Q34" s="331"/>
      <c r="R34" s="331"/>
      <c r="S34" s="323">
        <v>1000000000</v>
      </c>
      <c r="T34" s="323"/>
      <c r="U34" s="323"/>
      <c r="V34" s="323"/>
      <c r="W34" s="60"/>
      <c r="X34" s="331"/>
      <c r="Y34" s="331"/>
      <c r="Z34" s="331"/>
      <c r="AA34" s="323">
        <v>1000000000</v>
      </c>
      <c r="AB34" s="323"/>
      <c r="AC34" s="323"/>
      <c r="AD34" s="323"/>
      <c r="AE34" s="323"/>
    </row>
    <row r="35" spans="3:31" s="19" customFormat="1" ht="21.75" customHeight="1">
      <c r="C35" s="60" t="s">
        <v>687</v>
      </c>
      <c r="P35" s="255"/>
      <c r="Q35" s="255"/>
      <c r="R35" s="255"/>
      <c r="S35" s="324">
        <v>0</v>
      </c>
      <c r="T35" s="324"/>
      <c r="U35" s="324"/>
      <c r="V35" s="324"/>
      <c r="W35" s="60"/>
      <c r="X35" s="255"/>
      <c r="Y35" s="255"/>
      <c r="Z35" s="255"/>
      <c r="AA35" s="321">
        <v>0</v>
      </c>
      <c r="AB35" s="321"/>
      <c r="AC35" s="321"/>
      <c r="AD35" s="321"/>
      <c r="AE35" s="321"/>
    </row>
    <row r="36" spans="13:31" ht="16.5" customHeight="1">
      <c r="M36" s="19" t="s">
        <v>492</v>
      </c>
      <c r="P36" s="265"/>
      <c r="Q36" s="61"/>
      <c r="R36" s="61"/>
      <c r="S36" s="333">
        <f>S30+S31+S33</f>
        <v>9209925000</v>
      </c>
      <c r="T36" s="313"/>
      <c r="U36" s="313"/>
      <c r="V36" s="313"/>
      <c r="W36" s="19"/>
      <c r="X36" s="266"/>
      <c r="Y36" s="266"/>
      <c r="Z36" s="266"/>
      <c r="AA36" s="353">
        <v>9209925000</v>
      </c>
      <c r="AB36" s="353"/>
      <c r="AC36" s="353"/>
      <c r="AD36" s="353"/>
      <c r="AE36" s="353"/>
    </row>
    <row r="38" spans="18:22" ht="16.5" customHeight="1">
      <c r="R38" s="325"/>
      <c r="S38" s="273"/>
      <c r="T38" s="273"/>
      <c r="U38" s="273"/>
      <c r="V38" s="273"/>
    </row>
  </sheetData>
  <mergeCells count="126">
    <mergeCell ref="AA36:AE36"/>
    <mergeCell ref="S36:V36"/>
    <mergeCell ref="S35:V35"/>
    <mergeCell ref="AA33:AE33"/>
    <mergeCell ref="AA34:AE34"/>
    <mergeCell ref="P33:R33"/>
    <mergeCell ref="P34:R34"/>
    <mergeCell ref="X32:Z32"/>
    <mergeCell ref="X33:Z33"/>
    <mergeCell ref="X34:Z34"/>
    <mergeCell ref="S33:V33"/>
    <mergeCell ref="S34:V34"/>
    <mergeCell ref="X28:AE28"/>
    <mergeCell ref="P28:V28"/>
    <mergeCell ref="S32:V32"/>
    <mergeCell ref="AA32:AE32"/>
    <mergeCell ref="P32:R32"/>
    <mergeCell ref="P31:R31"/>
    <mergeCell ref="S31:V31"/>
    <mergeCell ref="X31:Z31"/>
    <mergeCell ref="AA31:AE31"/>
    <mergeCell ref="P30:R30"/>
    <mergeCell ref="S30:V30"/>
    <mergeCell ref="X30:Z30"/>
    <mergeCell ref="AA30:AE30"/>
    <mergeCell ref="S6:X6"/>
    <mergeCell ref="AA13:AE13"/>
    <mergeCell ref="V13:Z13"/>
    <mergeCell ref="AA15:AE15"/>
    <mergeCell ref="Z6:AE6"/>
    <mergeCell ref="AA16:AE16"/>
    <mergeCell ref="AA17:AE17"/>
    <mergeCell ref="AA18:AE18"/>
    <mergeCell ref="AA19:AE19"/>
    <mergeCell ref="AA20:AE20"/>
    <mergeCell ref="S3:X3"/>
    <mergeCell ref="Z3:AE3"/>
    <mergeCell ref="S4:X4"/>
    <mergeCell ref="Z4:AE4"/>
    <mergeCell ref="S7:X7"/>
    <mergeCell ref="Z7:AE7"/>
    <mergeCell ref="AA10:AE10"/>
    <mergeCell ref="V14:Z14"/>
    <mergeCell ref="AA14:AE14"/>
    <mergeCell ref="A14:K14"/>
    <mergeCell ref="A12:K12"/>
    <mergeCell ref="L12:P12"/>
    <mergeCell ref="Q12:U12"/>
    <mergeCell ref="A13:K13"/>
    <mergeCell ref="L13:P13"/>
    <mergeCell ref="Q13:U13"/>
    <mergeCell ref="L14:P14"/>
    <mergeCell ref="Q14:U14"/>
    <mergeCell ref="A11:K11"/>
    <mergeCell ref="S1:X1"/>
    <mergeCell ref="Z1:AE1"/>
    <mergeCell ref="S2:X2"/>
    <mergeCell ref="Z2:AE2"/>
    <mergeCell ref="L11:P11"/>
    <mergeCell ref="Q11:U11"/>
    <mergeCell ref="V11:Z11"/>
    <mergeCell ref="AA11:AE11"/>
    <mergeCell ref="A10:K10"/>
    <mergeCell ref="L10:P10"/>
    <mergeCell ref="Q10:U10"/>
    <mergeCell ref="V10:Z10"/>
    <mergeCell ref="AA12:AE12"/>
    <mergeCell ref="V12:Z12"/>
    <mergeCell ref="A16:K16"/>
    <mergeCell ref="L16:P16"/>
    <mergeCell ref="Q16:U16"/>
    <mergeCell ref="V16:Z16"/>
    <mergeCell ref="A15:K15"/>
    <mergeCell ref="L15:P15"/>
    <mergeCell ref="Q15:U15"/>
    <mergeCell ref="V15:Z15"/>
    <mergeCell ref="A18:K18"/>
    <mergeCell ref="L18:P18"/>
    <mergeCell ref="Q18:U18"/>
    <mergeCell ref="V18:Z18"/>
    <mergeCell ref="A17:K17"/>
    <mergeCell ref="L17:P17"/>
    <mergeCell ref="Q17:U17"/>
    <mergeCell ref="V17:Z17"/>
    <mergeCell ref="A20:K20"/>
    <mergeCell ref="L20:P20"/>
    <mergeCell ref="Q20:U20"/>
    <mergeCell ref="V20:Z20"/>
    <mergeCell ref="A19:K19"/>
    <mergeCell ref="L19:P19"/>
    <mergeCell ref="Q19:U19"/>
    <mergeCell ref="V19:Z19"/>
    <mergeCell ref="A21:K21"/>
    <mergeCell ref="L21:P21"/>
    <mergeCell ref="Q21:U21"/>
    <mergeCell ref="V21:Z21"/>
    <mergeCell ref="A22:K22"/>
    <mergeCell ref="L22:P22"/>
    <mergeCell ref="Q22:U22"/>
    <mergeCell ref="V22:Z22"/>
    <mergeCell ref="A23:K23"/>
    <mergeCell ref="L23:P23"/>
    <mergeCell ref="Q23:U23"/>
    <mergeCell ref="V23:Z23"/>
    <mergeCell ref="A24:K24"/>
    <mergeCell ref="L24:P24"/>
    <mergeCell ref="Q24:U24"/>
    <mergeCell ref="V24:Z24"/>
    <mergeCell ref="A25:K25"/>
    <mergeCell ref="L25:P25"/>
    <mergeCell ref="Q25:U25"/>
    <mergeCell ref="V25:Z25"/>
    <mergeCell ref="A26:K26"/>
    <mergeCell ref="L26:P26"/>
    <mergeCell ref="Q26:U26"/>
    <mergeCell ref="V26:Z26"/>
    <mergeCell ref="R38:V38"/>
    <mergeCell ref="AA35:AE35"/>
    <mergeCell ref="Z5:AE5"/>
    <mergeCell ref="S5:X5"/>
    <mergeCell ref="AA25:AE25"/>
    <mergeCell ref="AA26:AE26"/>
    <mergeCell ref="AA23:AE23"/>
    <mergeCell ref="AA24:AE24"/>
    <mergeCell ref="AA21:AE21"/>
    <mergeCell ref="AA22:AE22"/>
  </mergeCells>
  <printOptions horizontalCentered="1"/>
  <pageMargins left="0" right="0" top="0.3937007874015748" bottom="0.3937007874015748" header="0.1968503937007874" footer="0.1968503937007874"/>
  <pageSetup horizontalDpi="600" verticalDpi="600" orientation="portrait" paperSize="9" r:id="rId1"/>
  <headerFooter alignWithMargins="0">
    <oddFooter>&amp;R&amp;9TMBCTC-8</oddFooter>
  </headerFooter>
</worksheet>
</file>

<file path=xl/worksheets/sheet13.xml><?xml version="1.0" encoding="utf-8"?>
<worksheet xmlns="http://schemas.openxmlformats.org/spreadsheetml/2006/main" xmlns:r="http://schemas.openxmlformats.org/officeDocument/2006/relationships">
  <dimension ref="A1:AH58"/>
  <sheetViews>
    <sheetView workbookViewId="0" topLeftCell="A27">
      <selection activeCell="O43" sqref="O43"/>
    </sheetView>
  </sheetViews>
  <sheetFormatPr defaultColWidth="9.00390625" defaultRowHeight="12.75"/>
  <cols>
    <col min="1" max="1" width="4.75390625" style="35" customWidth="1"/>
    <col min="2" max="2" width="2.75390625" style="32" customWidth="1"/>
    <col min="3" max="34" width="3.75390625" style="32" customWidth="1"/>
    <col min="35" max="16384" width="9.125" style="32" customWidth="1"/>
  </cols>
  <sheetData>
    <row r="1" spans="1:34" s="31" customFormat="1" ht="18.75" customHeight="1">
      <c r="A1" s="10" t="s">
        <v>750</v>
      </c>
      <c r="B1" s="19" t="s">
        <v>22</v>
      </c>
      <c r="C1" s="19"/>
      <c r="D1" s="19"/>
      <c r="E1" s="19"/>
      <c r="F1" s="19"/>
      <c r="G1" s="19"/>
      <c r="H1" s="19"/>
      <c r="I1" s="19"/>
      <c r="J1" s="19"/>
      <c r="K1" s="19"/>
      <c r="L1" s="19"/>
      <c r="M1" s="19"/>
      <c r="N1" s="19"/>
      <c r="O1" s="333" t="s">
        <v>75</v>
      </c>
      <c r="P1" s="333"/>
      <c r="Q1" s="333"/>
      <c r="R1" s="333"/>
      <c r="S1" s="333"/>
      <c r="T1" s="30"/>
      <c r="U1" s="333" t="s">
        <v>709</v>
      </c>
      <c r="V1" s="333"/>
      <c r="W1" s="333"/>
      <c r="X1" s="333"/>
      <c r="Y1" s="333"/>
      <c r="Z1" s="19"/>
      <c r="AA1" s="19"/>
      <c r="AB1" s="19"/>
      <c r="AC1" s="19"/>
      <c r="AD1" s="19"/>
      <c r="AE1" s="19"/>
      <c r="AF1" s="19"/>
      <c r="AG1" s="19"/>
      <c r="AH1" s="19"/>
    </row>
    <row r="2" spans="1:34" ht="18.75" customHeight="1">
      <c r="A2" s="11"/>
      <c r="B2" s="13" t="s">
        <v>543</v>
      </c>
      <c r="C2" s="12" t="s">
        <v>27</v>
      </c>
      <c r="D2" s="12"/>
      <c r="E2" s="12"/>
      <c r="F2" s="12"/>
      <c r="G2" s="12"/>
      <c r="H2" s="12"/>
      <c r="I2" s="12"/>
      <c r="J2" s="12"/>
      <c r="K2" s="12"/>
      <c r="L2" s="12"/>
      <c r="M2" s="12"/>
      <c r="N2" s="12"/>
      <c r="O2" s="407">
        <v>226000000</v>
      </c>
      <c r="P2" s="407"/>
      <c r="Q2" s="407"/>
      <c r="R2" s="407"/>
      <c r="S2" s="407"/>
      <c r="T2" s="23"/>
      <c r="U2" s="407">
        <v>35000000</v>
      </c>
      <c r="V2" s="407"/>
      <c r="W2" s="407"/>
      <c r="X2" s="407"/>
      <c r="Y2" s="407"/>
      <c r="Z2" s="12"/>
      <c r="AA2" s="12"/>
      <c r="AB2" s="12"/>
      <c r="AC2" s="12"/>
      <c r="AD2" s="12"/>
      <c r="AE2" s="12"/>
      <c r="AF2" s="12"/>
      <c r="AG2" s="12"/>
      <c r="AH2" s="12"/>
    </row>
    <row r="3" spans="1:34" ht="18.75" customHeight="1">
      <c r="A3" s="11"/>
      <c r="B3" s="13" t="s">
        <v>543</v>
      </c>
      <c r="C3" s="12" t="s">
        <v>633</v>
      </c>
      <c r="D3" s="12"/>
      <c r="E3" s="12"/>
      <c r="F3" s="12"/>
      <c r="G3" s="12"/>
      <c r="H3" s="12"/>
      <c r="I3" s="12"/>
      <c r="J3" s="12"/>
      <c r="K3" s="12"/>
      <c r="L3" s="12"/>
      <c r="M3" s="12"/>
      <c r="N3" s="12"/>
      <c r="O3" s="407">
        <v>552577123</v>
      </c>
      <c r="P3" s="407"/>
      <c r="Q3" s="407"/>
      <c r="R3" s="407"/>
      <c r="S3" s="407"/>
      <c r="T3" s="23"/>
      <c r="U3" s="324">
        <v>127835152</v>
      </c>
      <c r="V3" s="324"/>
      <c r="W3" s="324"/>
      <c r="X3" s="324"/>
      <c r="Y3" s="324"/>
      <c r="Z3" s="12"/>
      <c r="AA3" s="12"/>
      <c r="AB3" s="12"/>
      <c r="AC3" s="12"/>
      <c r="AD3" s="12"/>
      <c r="AE3" s="12"/>
      <c r="AF3" s="12"/>
      <c r="AG3" s="12"/>
      <c r="AH3" s="12"/>
    </row>
    <row r="4" spans="1:34" ht="18.75" customHeight="1">
      <c r="A4" s="11"/>
      <c r="B4" s="13" t="s">
        <v>543</v>
      </c>
      <c r="C4" s="12" t="s">
        <v>24</v>
      </c>
      <c r="D4" s="12"/>
      <c r="E4" s="12"/>
      <c r="F4" s="12"/>
      <c r="G4" s="12"/>
      <c r="H4" s="12"/>
      <c r="I4" s="12"/>
      <c r="J4" s="12"/>
      <c r="K4" s="12"/>
      <c r="L4" s="12"/>
      <c r="M4" s="12"/>
      <c r="N4" s="12"/>
      <c r="O4" s="407">
        <v>580298751</v>
      </c>
      <c r="P4" s="407"/>
      <c r="Q4" s="407"/>
      <c r="R4" s="407"/>
      <c r="S4" s="407"/>
      <c r="T4" s="23"/>
      <c r="U4" s="407">
        <v>671924871</v>
      </c>
      <c r="V4" s="407"/>
      <c r="W4" s="407"/>
      <c r="X4" s="407"/>
      <c r="Y4" s="407"/>
      <c r="Z4" s="12"/>
      <c r="AA4" s="12"/>
      <c r="AB4" s="12"/>
      <c r="AC4" s="12"/>
      <c r="AD4" s="12"/>
      <c r="AE4" s="12"/>
      <c r="AF4" s="12"/>
      <c r="AG4" s="12"/>
      <c r="AH4" s="12"/>
    </row>
    <row r="5" spans="1:34" ht="18.75" customHeight="1">
      <c r="A5" s="11"/>
      <c r="B5" s="13" t="s">
        <v>543</v>
      </c>
      <c r="C5" s="12" t="s">
        <v>25</v>
      </c>
      <c r="D5" s="12"/>
      <c r="E5" s="12"/>
      <c r="F5" s="12"/>
      <c r="G5" s="12"/>
      <c r="H5" s="12"/>
      <c r="I5" s="12"/>
      <c r="J5" s="12"/>
      <c r="K5" s="12"/>
      <c r="L5" s="12"/>
      <c r="M5" s="12"/>
      <c r="N5" s="12"/>
      <c r="O5" s="407">
        <v>254721981</v>
      </c>
      <c r="P5" s="407"/>
      <c r="Q5" s="407"/>
      <c r="R5" s="407"/>
      <c r="S5" s="407"/>
      <c r="T5" s="23"/>
      <c r="U5" s="407">
        <v>285288618</v>
      </c>
      <c r="V5" s="407"/>
      <c r="W5" s="407"/>
      <c r="X5" s="407"/>
      <c r="Y5" s="407"/>
      <c r="Z5" s="12"/>
      <c r="AA5" s="12"/>
      <c r="AB5" s="12"/>
      <c r="AC5" s="12"/>
      <c r="AD5" s="12"/>
      <c r="AE5" s="12"/>
      <c r="AF5" s="12"/>
      <c r="AG5" s="12"/>
      <c r="AH5" s="12"/>
    </row>
    <row r="6" spans="1:34" ht="18.75" customHeight="1">
      <c r="A6" s="11"/>
      <c r="B6" s="13" t="s">
        <v>543</v>
      </c>
      <c r="C6" s="12" t="s">
        <v>26</v>
      </c>
      <c r="D6" s="12"/>
      <c r="E6" s="12"/>
      <c r="F6" s="12"/>
      <c r="G6" s="12"/>
      <c r="H6" s="12"/>
      <c r="I6" s="12"/>
      <c r="J6" s="12"/>
      <c r="K6" s="12"/>
      <c r="L6" s="12"/>
      <c r="M6" s="12"/>
      <c r="N6" s="12"/>
      <c r="O6" s="410">
        <v>109504417</v>
      </c>
      <c r="P6" s="410"/>
      <c r="Q6" s="410"/>
      <c r="R6" s="410"/>
      <c r="S6" s="410"/>
      <c r="T6" s="23"/>
      <c r="U6" s="410">
        <v>47347201</v>
      </c>
      <c r="V6" s="410"/>
      <c r="W6" s="410"/>
      <c r="X6" s="410"/>
      <c r="Y6" s="410"/>
      <c r="Z6" s="12"/>
      <c r="AA6" s="12"/>
      <c r="AB6" s="12"/>
      <c r="AC6" s="12"/>
      <c r="AD6" s="12"/>
      <c r="AE6" s="12"/>
      <c r="AF6" s="12"/>
      <c r="AG6" s="12"/>
      <c r="AH6" s="12"/>
    </row>
    <row r="7" spans="1:34" s="31" customFormat="1" ht="18.75" customHeight="1">
      <c r="A7" s="10"/>
      <c r="B7" s="19"/>
      <c r="C7" s="19"/>
      <c r="D7" s="19"/>
      <c r="E7" s="19"/>
      <c r="F7" s="19"/>
      <c r="G7" s="19"/>
      <c r="H7" s="19"/>
      <c r="I7" s="19" t="s">
        <v>492</v>
      </c>
      <c r="J7" s="19"/>
      <c r="K7" s="19"/>
      <c r="L7" s="19"/>
      <c r="M7" s="19"/>
      <c r="N7" s="19"/>
      <c r="O7" s="327">
        <f>SUM(O2:S6)</f>
        <v>1723102272</v>
      </c>
      <c r="P7" s="327"/>
      <c r="Q7" s="327"/>
      <c r="R7" s="327"/>
      <c r="S7" s="327"/>
      <c r="T7" s="22"/>
      <c r="U7" s="327">
        <f>SUM(U2:Y6)</f>
        <v>1167395842</v>
      </c>
      <c r="V7" s="327"/>
      <c r="W7" s="327"/>
      <c r="X7" s="327"/>
      <c r="Y7" s="327"/>
      <c r="Z7" s="19"/>
      <c r="AA7" s="19"/>
      <c r="AB7" s="19"/>
      <c r="AC7" s="19"/>
      <c r="AD7" s="19"/>
      <c r="AE7" s="19"/>
      <c r="AF7" s="19"/>
      <c r="AG7" s="19"/>
      <c r="AH7" s="19"/>
    </row>
    <row r="8" spans="1:34" ht="18.75" customHeight="1">
      <c r="A8" s="11"/>
      <c r="B8" s="12"/>
      <c r="C8" s="12"/>
      <c r="D8" s="12"/>
      <c r="E8" s="12"/>
      <c r="F8" s="12"/>
      <c r="G8" s="12"/>
      <c r="H8" s="12"/>
      <c r="I8" s="12"/>
      <c r="J8" s="12"/>
      <c r="K8" s="12"/>
      <c r="L8" s="12"/>
      <c r="M8" s="12"/>
      <c r="N8" s="12"/>
      <c r="O8" s="407"/>
      <c r="P8" s="407"/>
      <c r="Q8" s="407"/>
      <c r="R8" s="407"/>
      <c r="S8" s="407"/>
      <c r="T8" s="23"/>
      <c r="U8" s="407"/>
      <c r="V8" s="407"/>
      <c r="W8" s="407"/>
      <c r="X8" s="407"/>
      <c r="Y8" s="407"/>
      <c r="Z8" s="12"/>
      <c r="AA8" s="12"/>
      <c r="AB8" s="12"/>
      <c r="AC8" s="12"/>
      <c r="AD8" s="12"/>
      <c r="AE8" s="12"/>
      <c r="AF8" s="12"/>
      <c r="AG8" s="12"/>
      <c r="AH8" s="12"/>
    </row>
    <row r="9" spans="1:34" s="31" customFormat="1" ht="18.75" customHeight="1">
      <c r="A9" s="10" t="s">
        <v>751</v>
      </c>
      <c r="B9" s="19" t="s">
        <v>28</v>
      </c>
      <c r="C9" s="19"/>
      <c r="D9" s="19"/>
      <c r="E9" s="19"/>
      <c r="F9" s="19"/>
      <c r="G9" s="19"/>
      <c r="H9" s="19"/>
      <c r="I9" s="19"/>
      <c r="J9" s="19"/>
      <c r="K9" s="19"/>
      <c r="L9" s="19"/>
      <c r="M9" s="19"/>
      <c r="N9" s="19"/>
      <c r="O9" s="327"/>
      <c r="P9" s="327"/>
      <c r="Q9" s="327"/>
      <c r="R9" s="327"/>
      <c r="S9" s="327"/>
      <c r="T9" s="22"/>
      <c r="U9" s="327"/>
      <c r="V9" s="327"/>
      <c r="W9" s="327"/>
      <c r="X9" s="327"/>
      <c r="Y9" s="327"/>
      <c r="Z9" s="19"/>
      <c r="AA9" s="19"/>
      <c r="AB9" s="19"/>
      <c r="AC9" s="19"/>
      <c r="AD9" s="19"/>
      <c r="AE9" s="19"/>
      <c r="AF9" s="19"/>
      <c r="AG9" s="19"/>
      <c r="AH9" s="19"/>
    </row>
    <row r="10" spans="1:34" ht="18.75" customHeight="1">
      <c r="A10" s="11"/>
      <c r="B10" s="13" t="s">
        <v>543</v>
      </c>
      <c r="C10" s="12" t="s">
        <v>29</v>
      </c>
      <c r="D10" s="12"/>
      <c r="E10" s="12"/>
      <c r="F10" s="12"/>
      <c r="G10" s="12"/>
      <c r="H10" s="12"/>
      <c r="I10" s="12"/>
      <c r="J10" s="12"/>
      <c r="K10" s="12"/>
      <c r="L10" s="12"/>
      <c r="M10" s="12"/>
      <c r="N10" s="12"/>
      <c r="O10" s="407">
        <v>0</v>
      </c>
      <c r="P10" s="407"/>
      <c r="Q10" s="407"/>
      <c r="R10" s="407"/>
      <c r="S10" s="407"/>
      <c r="T10" s="23"/>
      <c r="U10" s="407">
        <v>0</v>
      </c>
      <c r="V10" s="407"/>
      <c r="W10" s="407"/>
      <c r="X10" s="407"/>
      <c r="Y10" s="407"/>
      <c r="Z10" s="12"/>
      <c r="AA10" s="12"/>
      <c r="AB10" s="12"/>
      <c r="AC10" s="12"/>
      <c r="AD10" s="12"/>
      <c r="AE10" s="12"/>
      <c r="AF10" s="12"/>
      <c r="AG10" s="12"/>
      <c r="AH10" s="12"/>
    </row>
    <row r="11" spans="1:34" ht="18.75" customHeight="1">
      <c r="A11" s="11"/>
      <c r="B11" s="13" t="s">
        <v>543</v>
      </c>
      <c r="C11" s="12" t="s">
        <v>30</v>
      </c>
      <c r="D11" s="12"/>
      <c r="E11" s="12"/>
      <c r="F11" s="12"/>
      <c r="G11" s="12"/>
      <c r="H11" s="12"/>
      <c r="I11" s="12"/>
      <c r="J11" s="12"/>
      <c r="K11" s="12"/>
      <c r="L11" s="12"/>
      <c r="M11" s="12"/>
      <c r="N11" s="12"/>
      <c r="O11" s="410">
        <v>0</v>
      </c>
      <c r="P11" s="410"/>
      <c r="Q11" s="410"/>
      <c r="R11" s="410"/>
      <c r="S11" s="410"/>
      <c r="T11" s="23"/>
      <c r="U11" s="410">
        <v>0</v>
      </c>
      <c r="V11" s="410"/>
      <c r="W11" s="410"/>
      <c r="X11" s="410"/>
      <c r="Y11" s="410"/>
      <c r="Z11" s="12"/>
      <c r="AA11" s="12"/>
      <c r="AB11" s="12"/>
      <c r="AC11" s="12"/>
      <c r="AD11" s="12"/>
      <c r="AE11" s="12"/>
      <c r="AF11" s="12"/>
      <c r="AG11" s="12"/>
      <c r="AH11" s="12"/>
    </row>
    <row r="12" spans="1:34" s="31" customFormat="1" ht="18.75" customHeight="1">
      <c r="A12" s="10"/>
      <c r="B12" s="19"/>
      <c r="C12" s="19"/>
      <c r="D12" s="19"/>
      <c r="E12" s="19"/>
      <c r="F12" s="19"/>
      <c r="G12" s="19"/>
      <c r="H12" s="19"/>
      <c r="I12" s="19" t="s">
        <v>492</v>
      </c>
      <c r="J12" s="19"/>
      <c r="K12" s="19"/>
      <c r="L12" s="19"/>
      <c r="M12" s="19"/>
      <c r="N12" s="19"/>
      <c r="O12" s="327">
        <v>0</v>
      </c>
      <c r="P12" s="327"/>
      <c r="Q12" s="327"/>
      <c r="R12" s="327"/>
      <c r="S12" s="327"/>
      <c r="T12" s="22"/>
      <c r="U12" s="327">
        <f>SUM(U10:Y11)</f>
        <v>0</v>
      </c>
      <c r="V12" s="327"/>
      <c r="W12" s="327"/>
      <c r="X12" s="327"/>
      <c r="Y12" s="327"/>
      <c r="Z12" s="19"/>
      <c r="AA12" s="19"/>
      <c r="AB12" s="19"/>
      <c r="AC12" s="19"/>
      <c r="AD12" s="19"/>
      <c r="AE12" s="19"/>
      <c r="AF12" s="19"/>
      <c r="AG12" s="19"/>
      <c r="AH12" s="19"/>
    </row>
    <row r="13" spans="1:34" ht="18.75" customHeight="1">
      <c r="A13" s="11"/>
      <c r="B13" s="12"/>
      <c r="C13" s="12"/>
      <c r="D13" s="12"/>
      <c r="E13" s="12"/>
      <c r="F13" s="12"/>
      <c r="G13" s="12"/>
      <c r="H13" s="12"/>
      <c r="I13" s="12"/>
      <c r="J13" s="12"/>
      <c r="K13" s="12"/>
      <c r="L13" s="12"/>
      <c r="M13" s="12"/>
      <c r="N13" s="12"/>
      <c r="O13" s="407"/>
      <c r="P13" s="407"/>
      <c r="Q13" s="407"/>
      <c r="R13" s="407"/>
      <c r="S13" s="407"/>
      <c r="T13" s="23"/>
      <c r="U13" s="407"/>
      <c r="V13" s="407"/>
      <c r="W13" s="407"/>
      <c r="X13" s="407"/>
      <c r="Y13" s="407"/>
      <c r="Z13" s="12"/>
      <c r="AA13" s="12"/>
      <c r="AB13" s="12"/>
      <c r="AC13" s="12"/>
      <c r="AD13" s="12"/>
      <c r="AE13" s="12"/>
      <c r="AF13" s="12"/>
      <c r="AG13" s="12"/>
      <c r="AH13" s="12"/>
    </row>
    <row r="14" spans="1:34" s="31" customFormat="1" ht="18.75" customHeight="1">
      <c r="A14" s="10" t="s">
        <v>752</v>
      </c>
      <c r="B14" s="19" t="s">
        <v>31</v>
      </c>
      <c r="C14" s="19"/>
      <c r="D14" s="19"/>
      <c r="E14" s="19"/>
      <c r="F14" s="19"/>
      <c r="G14" s="19"/>
      <c r="H14" s="19"/>
      <c r="I14" s="19"/>
      <c r="J14" s="19"/>
      <c r="K14" s="19"/>
      <c r="L14" s="19"/>
      <c r="M14" s="19"/>
      <c r="N14" s="19"/>
      <c r="O14" s="333" t="s">
        <v>75</v>
      </c>
      <c r="P14" s="333"/>
      <c r="Q14" s="333"/>
      <c r="R14" s="333"/>
      <c r="S14" s="333"/>
      <c r="T14" s="30"/>
      <c r="U14" s="333" t="s">
        <v>709</v>
      </c>
      <c r="V14" s="333"/>
      <c r="W14" s="333"/>
      <c r="X14" s="333"/>
      <c r="Y14" s="333"/>
      <c r="Z14" s="19"/>
      <c r="AA14" s="19"/>
      <c r="AB14" s="19"/>
      <c r="AC14" s="19"/>
      <c r="AD14" s="19"/>
      <c r="AE14" s="19"/>
      <c r="AF14" s="19"/>
      <c r="AG14" s="19"/>
      <c r="AH14" s="19"/>
    </row>
    <row r="15" spans="1:34" ht="18.75" customHeight="1">
      <c r="A15" s="11"/>
      <c r="B15" s="13" t="s">
        <v>543</v>
      </c>
      <c r="C15" s="12" t="s">
        <v>32</v>
      </c>
      <c r="D15" s="12"/>
      <c r="E15" s="12"/>
      <c r="F15" s="12"/>
      <c r="G15" s="12"/>
      <c r="H15" s="12"/>
      <c r="I15" s="12"/>
      <c r="J15" s="12"/>
      <c r="K15" s="12"/>
      <c r="L15" s="12"/>
      <c r="M15" s="12"/>
      <c r="N15" s="12"/>
      <c r="O15" s="407">
        <v>0</v>
      </c>
      <c r="P15" s="407"/>
      <c r="Q15" s="407"/>
      <c r="R15" s="407"/>
      <c r="S15" s="407"/>
      <c r="T15" s="23"/>
      <c r="U15" s="407">
        <v>96378793</v>
      </c>
      <c r="V15" s="407"/>
      <c r="W15" s="407"/>
      <c r="X15" s="407"/>
      <c r="Y15" s="407"/>
      <c r="Z15" s="12"/>
      <c r="AA15" s="12"/>
      <c r="AB15" s="12"/>
      <c r="AC15" s="12"/>
      <c r="AD15" s="12"/>
      <c r="AE15" s="12"/>
      <c r="AF15" s="12"/>
      <c r="AG15" s="12"/>
      <c r="AH15" s="12"/>
    </row>
    <row r="16" spans="1:34" ht="18.75" customHeight="1">
      <c r="A16" s="11"/>
      <c r="B16" s="13" t="s">
        <v>543</v>
      </c>
      <c r="C16" s="12" t="s">
        <v>33</v>
      </c>
      <c r="D16" s="12"/>
      <c r="E16" s="12"/>
      <c r="F16" s="12"/>
      <c r="G16" s="12"/>
      <c r="H16" s="12"/>
      <c r="I16" s="12"/>
      <c r="J16" s="12"/>
      <c r="K16" s="12"/>
      <c r="L16" s="12"/>
      <c r="M16" s="12"/>
      <c r="N16" s="12"/>
      <c r="O16" s="407">
        <v>2188096</v>
      </c>
      <c r="P16" s="407"/>
      <c r="Q16" s="407"/>
      <c r="R16" s="407"/>
      <c r="S16" s="407"/>
      <c r="T16" s="23"/>
      <c r="U16" s="407">
        <v>1353157</v>
      </c>
      <c r="V16" s="407"/>
      <c r="W16" s="407"/>
      <c r="X16" s="407"/>
      <c r="Y16" s="407"/>
      <c r="Z16" s="12"/>
      <c r="AA16" s="12"/>
      <c r="AB16" s="12"/>
      <c r="AC16" s="12"/>
      <c r="AD16" s="12"/>
      <c r="AE16" s="12"/>
      <c r="AF16" s="12"/>
      <c r="AG16" s="12"/>
      <c r="AH16" s="12"/>
    </row>
    <row r="17" spans="1:34" ht="18.75" customHeight="1">
      <c r="A17" s="11"/>
      <c r="B17" s="13" t="s">
        <v>543</v>
      </c>
      <c r="C17" s="12" t="s">
        <v>34</v>
      </c>
      <c r="D17" s="12"/>
      <c r="E17" s="12"/>
      <c r="F17" s="12"/>
      <c r="G17" s="12"/>
      <c r="H17" s="12"/>
      <c r="I17" s="12"/>
      <c r="J17" s="12"/>
      <c r="K17" s="12"/>
      <c r="L17" s="12"/>
      <c r="M17" s="12"/>
      <c r="N17" s="12"/>
      <c r="O17" s="407">
        <v>2888705198</v>
      </c>
      <c r="P17" s="407"/>
      <c r="Q17" s="407"/>
      <c r="R17" s="407"/>
      <c r="S17" s="407"/>
      <c r="T17" s="23"/>
      <c r="U17" s="407">
        <v>3487917072</v>
      </c>
      <c r="V17" s="407"/>
      <c r="W17" s="407"/>
      <c r="X17" s="407"/>
      <c r="Y17" s="407"/>
      <c r="Z17" s="12"/>
      <c r="AA17" s="12"/>
      <c r="AB17" s="12"/>
      <c r="AC17" s="12"/>
      <c r="AD17" s="12"/>
      <c r="AE17" s="12"/>
      <c r="AF17" s="12"/>
      <c r="AG17" s="12"/>
      <c r="AH17" s="12"/>
    </row>
    <row r="18" spans="1:34" ht="18.75" customHeight="1">
      <c r="A18" s="11"/>
      <c r="B18" s="13" t="s">
        <v>543</v>
      </c>
      <c r="C18" s="12" t="s">
        <v>35</v>
      </c>
      <c r="D18" s="12"/>
      <c r="E18" s="12"/>
      <c r="F18" s="12"/>
      <c r="G18" s="12"/>
      <c r="H18" s="12"/>
      <c r="I18" s="12"/>
      <c r="J18" s="12"/>
      <c r="K18" s="12"/>
      <c r="L18" s="12"/>
      <c r="M18" s="12"/>
      <c r="N18" s="12"/>
      <c r="O18" s="407">
        <v>215810845</v>
      </c>
      <c r="P18" s="407"/>
      <c r="Q18" s="407"/>
      <c r="R18" s="407"/>
      <c r="S18" s="407"/>
      <c r="T18" s="23"/>
      <c r="U18" s="407">
        <v>83359576</v>
      </c>
      <c r="V18" s="407"/>
      <c r="W18" s="407"/>
      <c r="X18" s="407"/>
      <c r="Y18" s="407"/>
      <c r="Z18" s="12"/>
      <c r="AA18" s="12"/>
      <c r="AB18" s="12"/>
      <c r="AC18" s="12"/>
      <c r="AD18" s="12"/>
      <c r="AE18" s="12"/>
      <c r="AF18" s="12"/>
      <c r="AG18" s="12"/>
      <c r="AH18" s="12"/>
    </row>
    <row r="19" spans="1:34" ht="18.75" customHeight="1">
      <c r="A19" s="11"/>
      <c r="B19" s="13" t="s">
        <v>543</v>
      </c>
      <c r="C19" s="12" t="s">
        <v>756</v>
      </c>
      <c r="D19" s="12"/>
      <c r="E19" s="12"/>
      <c r="F19" s="12"/>
      <c r="G19" s="12"/>
      <c r="H19" s="12"/>
      <c r="I19" s="12"/>
      <c r="J19" s="12"/>
      <c r="K19" s="12"/>
      <c r="L19" s="12"/>
      <c r="M19" s="12"/>
      <c r="N19" s="12"/>
      <c r="O19" s="407">
        <v>900000</v>
      </c>
      <c r="P19" s="407"/>
      <c r="Q19" s="407"/>
      <c r="R19" s="407"/>
      <c r="S19" s="407"/>
      <c r="T19" s="23"/>
      <c r="U19" s="407">
        <v>900000</v>
      </c>
      <c r="V19" s="407"/>
      <c r="W19" s="407"/>
      <c r="X19" s="407"/>
      <c r="Y19" s="407"/>
      <c r="Z19" s="12"/>
      <c r="AA19" s="12"/>
      <c r="AB19" s="12"/>
      <c r="AC19" s="12"/>
      <c r="AD19" s="12"/>
      <c r="AE19" s="12"/>
      <c r="AF19" s="12"/>
      <c r="AG19" s="12"/>
      <c r="AH19" s="12"/>
    </row>
    <row r="20" spans="1:34" ht="18.75" customHeight="1">
      <c r="A20" s="11"/>
      <c r="B20" s="13" t="s">
        <v>543</v>
      </c>
      <c r="C20" s="12" t="s">
        <v>36</v>
      </c>
      <c r="D20" s="12"/>
      <c r="E20" s="12"/>
      <c r="F20" s="12"/>
      <c r="G20" s="12"/>
      <c r="H20" s="12"/>
      <c r="I20" s="12"/>
      <c r="J20" s="12"/>
      <c r="K20" s="12"/>
      <c r="L20" s="12"/>
      <c r="M20" s="12"/>
      <c r="N20" s="12"/>
      <c r="O20" s="410">
        <v>0</v>
      </c>
      <c r="P20" s="410"/>
      <c r="Q20" s="410"/>
      <c r="R20" s="410"/>
      <c r="S20" s="410"/>
      <c r="T20" s="23"/>
      <c r="U20" s="410">
        <v>0</v>
      </c>
      <c r="V20" s="410"/>
      <c r="W20" s="410"/>
      <c r="X20" s="410"/>
      <c r="Y20" s="410"/>
      <c r="Z20" s="12"/>
      <c r="AA20" s="12"/>
      <c r="AB20" s="12"/>
      <c r="AC20" s="12"/>
      <c r="AD20" s="12"/>
      <c r="AE20" s="12"/>
      <c r="AF20" s="12"/>
      <c r="AG20" s="12"/>
      <c r="AH20" s="12"/>
    </row>
    <row r="21" spans="1:34" s="31" customFormat="1" ht="18.75" customHeight="1">
      <c r="A21" s="10"/>
      <c r="B21" s="19"/>
      <c r="C21" s="19"/>
      <c r="D21" s="19"/>
      <c r="E21" s="19"/>
      <c r="F21" s="19"/>
      <c r="G21" s="19"/>
      <c r="H21" s="19"/>
      <c r="I21" s="19" t="s">
        <v>492</v>
      </c>
      <c r="J21" s="19"/>
      <c r="K21" s="19"/>
      <c r="L21" s="19"/>
      <c r="M21" s="19"/>
      <c r="N21" s="19"/>
      <c r="O21" s="327">
        <f>SUM(O15:S20)</f>
        <v>3107604139</v>
      </c>
      <c r="P21" s="327"/>
      <c r="Q21" s="327"/>
      <c r="R21" s="327"/>
      <c r="S21" s="327"/>
      <c r="T21" s="22"/>
      <c r="U21" s="327">
        <f>SUM(U15:Y20)</f>
        <v>3669908598</v>
      </c>
      <c r="V21" s="327"/>
      <c r="W21" s="327"/>
      <c r="X21" s="327"/>
      <c r="Y21" s="327"/>
      <c r="Z21" s="19"/>
      <c r="AA21" s="19"/>
      <c r="AB21" s="19"/>
      <c r="AC21" s="19"/>
      <c r="AD21" s="19"/>
      <c r="AE21" s="19"/>
      <c r="AF21" s="19"/>
      <c r="AG21" s="19"/>
      <c r="AH21" s="19"/>
    </row>
    <row r="22" spans="1:34" ht="18.75" customHeight="1">
      <c r="A22" s="11"/>
      <c r="B22" s="12"/>
      <c r="C22" s="12"/>
      <c r="D22" s="12"/>
      <c r="E22" s="12"/>
      <c r="F22" s="12"/>
      <c r="G22" s="12"/>
      <c r="H22" s="12"/>
      <c r="I22" s="12"/>
      <c r="J22" s="12"/>
      <c r="K22" s="12"/>
      <c r="L22" s="12"/>
      <c r="M22" s="12"/>
      <c r="N22" s="12"/>
      <c r="O22" s="407"/>
      <c r="P22" s="407"/>
      <c r="Q22" s="407"/>
      <c r="R22" s="407"/>
      <c r="S22" s="407"/>
      <c r="T22" s="23"/>
      <c r="U22" s="407"/>
      <c r="V22" s="407"/>
      <c r="W22" s="407"/>
      <c r="X22" s="407"/>
      <c r="Y22" s="407"/>
      <c r="Z22" s="12"/>
      <c r="AA22" s="12"/>
      <c r="AB22" s="12"/>
      <c r="AC22" s="12"/>
      <c r="AD22" s="12"/>
      <c r="AE22" s="12"/>
      <c r="AF22" s="12"/>
      <c r="AG22" s="12"/>
      <c r="AH22" s="12"/>
    </row>
    <row r="23" spans="1:34" s="31" customFormat="1" ht="18.75" customHeight="1">
      <c r="A23" s="10" t="s">
        <v>753</v>
      </c>
      <c r="B23" s="19" t="s">
        <v>37</v>
      </c>
      <c r="C23" s="19"/>
      <c r="D23" s="19"/>
      <c r="E23" s="19"/>
      <c r="F23" s="19"/>
      <c r="G23" s="19"/>
      <c r="H23" s="19"/>
      <c r="I23" s="19"/>
      <c r="J23" s="19"/>
      <c r="K23" s="19"/>
      <c r="L23" s="19"/>
      <c r="M23" s="19"/>
      <c r="N23" s="19"/>
      <c r="O23" s="327"/>
      <c r="P23" s="327"/>
      <c r="Q23" s="327"/>
      <c r="R23" s="327"/>
      <c r="S23" s="327"/>
      <c r="T23" s="22"/>
      <c r="U23" s="327"/>
      <c r="V23" s="327"/>
      <c r="W23" s="327"/>
      <c r="X23" s="327"/>
      <c r="Y23" s="327"/>
      <c r="Z23" s="19"/>
      <c r="AA23" s="19"/>
      <c r="AB23" s="19"/>
      <c r="AC23" s="19"/>
      <c r="AD23" s="19"/>
      <c r="AE23" s="19"/>
      <c r="AF23" s="19"/>
      <c r="AG23" s="19"/>
      <c r="AH23" s="19"/>
    </row>
    <row r="24" spans="1:34" s="31" customFormat="1" ht="18.75" customHeight="1">
      <c r="A24" s="10" t="s">
        <v>666</v>
      </c>
      <c r="B24" s="19" t="s">
        <v>38</v>
      </c>
      <c r="C24" s="19"/>
      <c r="D24" s="19"/>
      <c r="E24" s="19"/>
      <c r="F24" s="19"/>
      <c r="G24" s="19"/>
      <c r="H24" s="19"/>
      <c r="I24" s="19"/>
      <c r="J24" s="19"/>
      <c r="K24" s="19"/>
      <c r="L24" s="19"/>
      <c r="M24" s="19"/>
      <c r="N24" s="19"/>
      <c r="O24" s="333" t="s">
        <v>75</v>
      </c>
      <c r="P24" s="333"/>
      <c r="Q24" s="333"/>
      <c r="R24" s="333"/>
      <c r="S24" s="333"/>
      <c r="T24" s="30"/>
      <c r="U24" s="333" t="s">
        <v>709</v>
      </c>
      <c r="V24" s="333"/>
      <c r="W24" s="333"/>
      <c r="X24" s="333"/>
      <c r="Y24" s="333"/>
      <c r="Z24" s="19"/>
      <c r="AA24" s="19"/>
      <c r="AB24" s="19"/>
      <c r="AC24" s="19"/>
      <c r="AD24" s="19"/>
      <c r="AE24" s="19"/>
      <c r="AF24" s="19"/>
      <c r="AG24" s="19"/>
      <c r="AH24" s="19"/>
    </row>
    <row r="25" spans="1:34" ht="18.75" customHeight="1">
      <c r="A25" s="11"/>
      <c r="B25" s="13" t="s">
        <v>543</v>
      </c>
      <c r="C25" s="12" t="s">
        <v>39</v>
      </c>
      <c r="D25" s="12"/>
      <c r="E25" s="12"/>
      <c r="F25" s="12"/>
      <c r="G25" s="12"/>
      <c r="H25" s="12"/>
      <c r="I25" s="12"/>
      <c r="J25" s="12"/>
      <c r="K25" s="12"/>
      <c r="L25" s="12"/>
      <c r="M25" s="12"/>
      <c r="N25" s="12"/>
      <c r="O25" s="407">
        <v>534347343</v>
      </c>
      <c r="P25" s="407"/>
      <c r="Q25" s="407"/>
      <c r="R25" s="407"/>
      <c r="S25" s="407"/>
      <c r="T25" s="23"/>
      <c r="U25" s="407">
        <v>623374437</v>
      </c>
      <c r="V25" s="407"/>
      <c r="W25" s="407"/>
      <c r="X25" s="407"/>
      <c r="Y25" s="407"/>
      <c r="Z25" s="12"/>
      <c r="AA25" s="12"/>
      <c r="AB25" s="12"/>
      <c r="AC25" s="12"/>
      <c r="AD25" s="12"/>
      <c r="AE25" s="12"/>
      <c r="AF25" s="12"/>
      <c r="AG25" s="12"/>
      <c r="AH25" s="12"/>
    </row>
    <row r="26" spans="1:34" ht="18.75" customHeight="1">
      <c r="A26" s="11"/>
      <c r="B26" s="13" t="s">
        <v>543</v>
      </c>
      <c r="C26" s="12" t="s">
        <v>40</v>
      </c>
      <c r="D26" s="12"/>
      <c r="E26" s="12"/>
      <c r="F26" s="12"/>
      <c r="G26" s="12"/>
      <c r="H26" s="12"/>
      <c r="I26" s="12"/>
      <c r="J26" s="12"/>
      <c r="K26" s="12"/>
      <c r="L26" s="12"/>
      <c r="M26" s="12"/>
      <c r="N26" s="12"/>
      <c r="O26" s="407">
        <v>66213357</v>
      </c>
      <c r="P26" s="407"/>
      <c r="Q26" s="407"/>
      <c r="R26" s="407"/>
      <c r="S26" s="407"/>
      <c r="T26" s="23"/>
      <c r="U26" s="407">
        <v>50954217</v>
      </c>
      <c r="V26" s="407"/>
      <c r="W26" s="407"/>
      <c r="X26" s="407"/>
      <c r="Y26" s="407"/>
      <c r="Z26" s="12"/>
      <c r="AA26" s="12"/>
      <c r="AB26" s="12"/>
      <c r="AC26" s="12"/>
      <c r="AD26" s="12"/>
      <c r="AE26" s="12"/>
      <c r="AF26" s="12"/>
      <c r="AG26" s="12"/>
      <c r="AH26" s="12"/>
    </row>
    <row r="27" spans="1:34" ht="18.75" customHeight="1">
      <c r="A27" s="11"/>
      <c r="B27" s="13" t="s">
        <v>543</v>
      </c>
      <c r="C27" s="12" t="s">
        <v>41</v>
      </c>
      <c r="D27" s="12"/>
      <c r="E27" s="12"/>
      <c r="F27" s="12"/>
      <c r="G27" s="12"/>
      <c r="H27" s="12"/>
      <c r="I27" s="12"/>
      <c r="J27" s="12"/>
      <c r="K27" s="12"/>
      <c r="L27" s="12"/>
      <c r="M27" s="12"/>
      <c r="N27" s="12"/>
      <c r="O27" s="407">
        <v>240000000</v>
      </c>
      <c r="P27" s="407"/>
      <c r="Q27" s="407"/>
      <c r="R27" s="407"/>
      <c r="S27" s="407"/>
      <c r="T27" s="23"/>
      <c r="U27" s="407">
        <v>240000000</v>
      </c>
      <c r="V27" s="407"/>
      <c r="W27" s="407"/>
      <c r="X27" s="407"/>
      <c r="Y27" s="407"/>
      <c r="Z27" s="12"/>
      <c r="AA27" s="12"/>
      <c r="AB27" s="12"/>
      <c r="AC27" s="12"/>
      <c r="AD27" s="12"/>
      <c r="AE27" s="12"/>
      <c r="AF27" s="12"/>
      <c r="AG27" s="12"/>
      <c r="AH27" s="12"/>
    </row>
    <row r="28" spans="1:34" ht="18.75" customHeight="1" hidden="1">
      <c r="A28" s="11"/>
      <c r="B28" s="13" t="s">
        <v>543</v>
      </c>
      <c r="C28" s="12" t="s">
        <v>42</v>
      </c>
      <c r="D28" s="12"/>
      <c r="E28" s="12"/>
      <c r="F28" s="12"/>
      <c r="G28" s="12"/>
      <c r="H28" s="12"/>
      <c r="I28" s="12"/>
      <c r="J28" s="12"/>
      <c r="K28" s="12"/>
      <c r="L28" s="12"/>
      <c r="M28" s="12"/>
      <c r="N28" s="12"/>
      <c r="O28" s="407"/>
      <c r="P28" s="407"/>
      <c r="Q28" s="407"/>
      <c r="R28" s="407"/>
      <c r="S28" s="407"/>
      <c r="T28" s="23"/>
      <c r="U28" s="407"/>
      <c r="V28" s="407"/>
      <c r="W28" s="407"/>
      <c r="X28" s="407"/>
      <c r="Y28" s="407"/>
      <c r="Z28" s="12"/>
      <c r="AA28" s="12"/>
      <c r="AB28" s="12"/>
      <c r="AC28" s="12"/>
      <c r="AD28" s="12"/>
      <c r="AE28" s="12"/>
      <c r="AF28" s="12"/>
      <c r="AG28" s="12"/>
      <c r="AH28" s="12"/>
    </row>
    <row r="29" spans="1:34" ht="18.75" customHeight="1">
      <c r="A29" s="11"/>
      <c r="B29" s="13" t="s">
        <v>543</v>
      </c>
      <c r="C29" s="12" t="s">
        <v>283</v>
      </c>
      <c r="D29" s="12"/>
      <c r="E29" s="12"/>
      <c r="F29" s="12"/>
      <c r="G29" s="12"/>
      <c r="H29" s="12"/>
      <c r="I29" s="12"/>
      <c r="J29" s="12"/>
      <c r="K29" s="12"/>
      <c r="L29" s="12"/>
      <c r="M29" s="12"/>
      <c r="N29" s="12"/>
      <c r="O29" s="407">
        <v>30563664919</v>
      </c>
      <c r="P29" s="407"/>
      <c r="Q29" s="407"/>
      <c r="R29" s="407"/>
      <c r="S29" s="407"/>
      <c r="T29" s="23"/>
      <c r="U29" s="407">
        <v>31132400919</v>
      </c>
      <c r="V29" s="407"/>
      <c r="W29" s="407"/>
      <c r="X29" s="407"/>
      <c r="Y29" s="407"/>
      <c r="Z29" s="12"/>
      <c r="AA29" s="12"/>
      <c r="AB29" s="12"/>
      <c r="AC29" s="12"/>
      <c r="AD29" s="12"/>
      <c r="AE29" s="12"/>
      <c r="AF29" s="12"/>
      <c r="AG29" s="12"/>
      <c r="AH29" s="12"/>
    </row>
    <row r="30" spans="1:34" s="271" customFormat="1" ht="18.75" customHeight="1">
      <c r="A30" s="59"/>
      <c r="B30" s="228"/>
      <c r="C30" s="60" t="s">
        <v>284</v>
      </c>
      <c r="D30" s="60"/>
      <c r="E30" s="60"/>
      <c r="F30" s="60"/>
      <c r="G30" s="60"/>
      <c r="H30" s="60"/>
      <c r="I30" s="60"/>
      <c r="J30" s="60"/>
      <c r="K30" s="60"/>
      <c r="L30" s="60"/>
      <c r="M30" s="60"/>
      <c r="N30" s="60"/>
      <c r="O30" s="321">
        <v>22544626000</v>
      </c>
      <c r="P30" s="321"/>
      <c r="Q30" s="321"/>
      <c r="R30" s="321"/>
      <c r="S30" s="321"/>
      <c r="T30" s="254"/>
      <c r="U30" s="321">
        <v>22544626000</v>
      </c>
      <c r="V30" s="321"/>
      <c r="W30" s="321"/>
      <c r="X30" s="321"/>
      <c r="Y30" s="321"/>
      <c r="Z30" s="60"/>
      <c r="AA30" s="60"/>
      <c r="AB30" s="60"/>
      <c r="AC30" s="60"/>
      <c r="AD30" s="60"/>
      <c r="AE30" s="60"/>
      <c r="AF30" s="60"/>
      <c r="AG30" s="60"/>
      <c r="AH30" s="60"/>
    </row>
    <row r="31" spans="1:34" ht="18.75" customHeight="1">
      <c r="A31" s="11"/>
      <c r="B31" s="13" t="s">
        <v>543</v>
      </c>
      <c r="C31" s="12" t="s">
        <v>43</v>
      </c>
      <c r="D31" s="12"/>
      <c r="E31" s="12"/>
      <c r="F31" s="12"/>
      <c r="G31" s="12"/>
      <c r="H31" s="12"/>
      <c r="I31" s="12"/>
      <c r="J31" s="12"/>
      <c r="K31" s="12"/>
      <c r="L31" s="12"/>
      <c r="M31" s="12"/>
      <c r="N31" s="12"/>
      <c r="O31" s="410">
        <v>354475713</v>
      </c>
      <c r="P31" s="410"/>
      <c r="Q31" s="410"/>
      <c r="R31" s="410"/>
      <c r="S31" s="410"/>
      <c r="T31" s="23"/>
      <c r="U31" s="410">
        <v>354475713</v>
      </c>
      <c r="V31" s="410"/>
      <c r="W31" s="410"/>
      <c r="X31" s="410"/>
      <c r="Y31" s="410"/>
      <c r="Z31" s="12"/>
      <c r="AA31" s="12"/>
      <c r="AB31" s="12"/>
      <c r="AC31" s="12"/>
      <c r="AD31" s="12"/>
      <c r="AE31" s="12"/>
      <c r="AF31" s="12"/>
      <c r="AG31" s="12"/>
      <c r="AH31" s="12"/>
    </row>
    <row r="32" spans="1:34" s="31" customFormat="1" ht="18.75" customHeight="1">
      <c r="A32" s="10"/>
      <c r="B32" s="19"/>
      <c r="C32" s="19"/>
      <c r="D32" s="19"/>
      <c r="E32" s="19"/>
      <c r="F32" s="19"/>
      <c r="G32" s="19"/>
      <c r="H32" s="19"/>
      <c r="I32" s="19" t="s">
        <v>492</v>
      </c>
      <c r="J32" s="19"/>
      <c r="K32" s="19"/>
      <c r="L32" s="19"/>
      <c r="M32" s="19"/>
      <c r="N32" s="19"/>
      <c r="O32" s="327">
        <f>O25+O26+O27+O29+O31</f>
        <v>31758701332</v>
      </c>
      <c r="P32" s="327"/>
      <c r="Q32" s="327"/>
      <c r="R32" s="327"/>
      <c r="S32" s="327"/>
      <c r="T32" s="22"/>
      <c r="U32" s="327">
        <f>U25+U26+U27+U29+U31</f>
        <v>32401205286</v>
      </c>
      <c r="V32" s="327"/>
      <c r="W32" s="327"/>
      <c r="X32" s="327"/>
      <c r="Y32" s="327"/>
      <c r="Z32" s="19"/>
      <c r="AA32" s="19"/>
      <c r="AB32" s="19"/>
      <c r="AC32" s="19"/>
      <c r="AD32" s="19"/>
      <c r="AE32" s="19"/>
      <c r="AF32" s="19"/>
      <c r="AG32" s="19"/>
      <c r="AH32" s="19"/>
    </row>
    <row r="33" spans="1:34" ht="18.75" customHeight="1">
      <c r="A33" s="11"/>
      <c r="B33" s="12"/>
      <c r="C33" s="12"/>
      <c r="D33" s="12"/>
      <c r="E33" s="12"/>
      <c r="F33" s="12"/>
      <c r="G33" s="12"/>
      <c r="H33" s="12"/>
      <c r="I33" s="12"/>
      <c r="J33" s="12"/>
      <c r="K33" s="12"/>
      <c r="L33" s="12"/>
      <c r="M33" s="12"/>
      <c r="N33" s="12"/>
      <c r="O33" s="407"/>
      <c r="P33" s="407"/>
      <c r="Q33" s="407"/>
      <c r="R33" s="407"/>
      <c r="S33" s="407"/>
      <c r="T33" s="23"/>
      <c r="U33" s="407"/>
      <c r="V33" s="407"/>
      <c r="W33" s="407"/>
      <c r="X33" s="407"/>
      <c r="Y33" s="407"/>
      <c r="Z33" s="12"/>
      <c r="AA33" s="12"/>
      <c r="AB33" s="12"/>
      <c r="AC33" s="12"/>
      <c r="AD33" s="12"/>
      <c r="AE33" s="12"/>
      <c r="AF33" s="12"/>
      <c r="AG33" s="12"/>
      <c r="AH33" s="12"/>
    </row>
    <row r="34" spans="1:34" s="31" customFormat="1" ht="18.75" customHeight="1">
      <c r="A34" s="33" t="s">
        <v>671</v>
      </c>
      <c r="B34" s="19" t="s">
        <v>44</v>
      </c>
      <c r="C34" s="19"/>
      <c r="D34" s="19"/>
      <c r="E34" s="19"/>
      <c r="F34" s="19"/>
      <c r="G34" s="19"/>
      <c r="H34" s="19"/>
      <c r="I34" s="19"/>
      <c r="J34" s="19"/>
      <c r="K34" s="19"/>
      <c r="L34" s="19"/>
      <c r="M34" s="19"/>
      <c r="N34" s="19"/>
      <c r="O34" s="333" t="s">
        <v>75</v>
      </c>
      <c r="P34" s="333"/>
      <c r="Q34" s="333"/>
      <c r="R34" s="333"/>
      <c r="S34" s="333"/>
      <c r="T34" s="30"/>
      <c r="U34" s="333" t="s">
        <v>709</v>
      </c>
      <c r="V34" s="333"/>
      <c r="W34" s="333"/>
      <c r="X34" s="333"/>
      <c r="Y34" s="333"/>
      <c r="Z34" s="19"/>
      <c r="AA34" s="19"/>
      <c r="AB34" s="19"/>
      <c r="AC34" s="19"/>
      <c r="AD34" s="19"/>
      <c r="AE34" s="19"/>
      <c r="AF34" s="19"/>
      <c r="AG34" s="19"/>
      <c r="AH34" s="19"/>
    </row>
    <row r="35" spans="1:34" s="31" customFormat="1" ht="18.75" customHeight="1">
      <c r="A35" s="10" t="s">
        <v>672</v>
      </c>
      <c r="B35" s="19"/>
      <c r="C35" s="19" t="s">
        <v>45</v>
      </c>
      <c r="D35" s="19"/>
      <c r="E35" s="19"/>
      <c r="F35" s="19"/>
      <c r="G35" s="19"/>
      <c r="H35" s="19"/>
      <c r="I35" s="19"/>
      <c r="J35" s="19"/>
      <c r="K35" s="19"/>
      <c r="L35" s="19"/>
      <c r="M35" s="19"/>
      <c r="N35" s="19"/>
      <c r="O35" s="327">
        <v>0</v>
      </c>
      <c r="P35" s="327"/>
      <c r="Q35" s="327"/>
      <c r="R35" s="327"/>
      <c r="S35" s="327"/>
      <c r="T35" s="22"/>
      <c r="U35" s="327">
        <v>0</v>
      </c>
      <c r="V35" s="327"/>
      <c r="W35" s="327"/>
      <c r="X35" s="327"/>
      <c r="Y35" s="327"/>
      <c r="Z35" s="19"/>
      <c r="AA35" s="19"/>
      <c r="AB35" s="19"/>
      <c r="AC35" s="19"/>
      <c r="AD35" s="19"/>
      <c r="AE35" s="19"/>
      <c r="AF35" s="19"/>
      <c r="AG35" s="19"/>
      <c r="AH35" s="19"/>
    </row>
    <row r="36" spans="1:34" ht="18.75" customHeight="1">
      <c r="A36" s="11"/>
      <c r="B36" s="13" t="s">
        <v>543</v>
      </c>
      <c r="C36" s="12" t="s">
        <v>46</v>
      </c>
      <c r="D36" s="12"/>
      <c r="E36" s="12"/>
      <c r="F36" s="12"/>
      <c r="G36" s="12"/>
      <c r="H36" s="12"/>
      <c r="I36" s="12"/>
      <c r="J36" s="12"/>
      <c r="K36" s="12"/>
      <c r="L36" s="12"/>
      <c r="M36" s="12"/>
      <c r="N36" s="12"/>
      <c r="O36" s="407">
        <v>0</v>
      </c>
      <c r="P36" s="407"/>
      <c r="Q36" s="407"/>
      <c r="R36" s="407"/>
      <c r="S36" s="407"/>
      <c r="T36" s="23"/>
      <c r="U36" s="407">
        <v>0</v>
      </c>
      <c r="V36" s="407"/>
      <c r="W36" s="407"/>
      <c r="X36" s="407"/>
      <c r="Y36" s="407"/>
      <c r="Z36" s="12"/>
      <c r="AA36" s="12"/>
      <c r="AB36" s="12"/>
      <c r="AC36" s="12"/>
      <c r="AD36" s="12"/>
      <c r="AE36" s="12"/>
      <c r="AF36" s="12"/>
      <c r="AG36" s="12"/>
      <c r="AH36" s="12"/>
    </row>
    <row r="37" spans="1:34" s="31" customFormat="1" ht="18.75" customHeight="1">
      <c r="A37" s="10" t="s">
        <v>673</v>
      </c>
      <c r="B37" s="19"/>
      <c r="C37" s="19" t="s">
        <v>47</v>
      </c>
      <c r="D37" s="19"/>
      <c r="E37" s="19"/>
      <c r="F37" s="19"/>
      <c r="G37" s="19"/>
      <c r="H37" s="19"/>
      <c r="I37" s="19"/>
      <c r="J37" s="19"/>
      <c r="K37" s="19"/>
      <c r="L37" s="19"/>
      <c r="M37" s="19"/>
      <c r="N37" s="19"/>
      <c r="O37" s="411">
        <v>0</v>
      </c>
      <c r="P37" s="411"/>
      <c r="Q37" s="411"/>
      <c r="R37" s="411"/>
      <c r="S37" s="411"/>
      <c r="T37" s="34"/>
      <c r="U37" s="411">
        <v>0</v>
      </c>
      <c r="V37" s="411"/>
      <c r="W37" s="411"/>
      <c r="X37" s="411"/>
      <c r="Y37" s="411"/>
      <c r="Z37" s="19"/>
      <c r="AA37" s="19"/>
      <c r="AB37" s="19"/>
      <c r="AC37" s="19"/>
      <c r="AD37" s="19"/>
      <c r="AE37" s="19"/>
      <c r="AF37" s="19"/>
      <c r="AG37" s="19"/>
      <c r="AH37" s="19"/>
    </row>
    <row r="38" spans="1:34" s="31" customFormat="1" ht="18.75" customHeight="1">
      <c r="A38" s="10"/>
      <c r="B38" s="19"/>
      <c r="C38" s="19"/>
      <c r="D38" s="19"/>
      <c r="E38" s="19"/>
      <c r="F38" s="19"/>
      <c r="G38" s="19"/>
      <c r="H38" s="19"/>
      <c r="I38" s="19" t="s">
        <v>492</v>
      </c>
      <c r="J38" s="19"/>
      <c r="K38" s="19"/>
      <c r="L38" s="19"/>
      <c r="M38" s="19"/>
      <c r="N38" s="19"/>
      <c r="O38" s="327">
        <f>O35+O37</f>
        <v>0</v>
      </c>
      <c r="P38" s="327"/>
      <c r="Q38" s="327"/>
      <c r="R38" s="327"/>
      <c r="S38" s="327"/>
      <c r="T38" s="22"/>
      <c r="U38" s="327">
        <f>U35+U37</f>
        <v>0</v>
      </c>
      <c r="V38" s="327"/>
      <c r="W38" s="327"/>
      <c r="X38" s="327"/>
      <c r="Y38" s="327"/>
      <c r="Z38" s="19"/>
      <c r="AA38" s="19"/>
      <c r="AB38" s="19"/>
      <c r="AC38" s="19"/>
      <c r="AD38" s="19"/>
      <c r="AE38" s="19"/>
      <c r="AF38" s="19"/>
      <c r="AG38" s="19"/>
      <c r="AH38" s="19"/>
    </row>
    <row r="39" spans="1:34" ht="18.75" customHeight="1">
      <c r="A39" s="11"/>
      <c r="B39" s="13" t="s">
        <v>544</v>
      </c>
      <c r="C39" s="12" t="s">
        <v>48</v>
      </c>
      <c r="D39" s="12"/>
      <c r="E39" s="12"/>
      <c r="F39" s="12"/>
      <c r="G39" s="12"/>
      <c r="H39" s="12"/>
      <c r="I39" s="12"/>
      <c r="J39" s="12"/>
      <c r="K39" s="12"/>
      <c r="L39" s="12"/>
      <c r="M39" s="12"/>
      <c r="N39" s="12"/>
      <c r="O39" s="407"/>
      <c r="P39" s="407"/>
      <c r="Q39" s="407"/>
      <c r="R39" s="407"/>
      <c r="S39" s="407"/>
      <c r="T39" s="23"/>
      <c r="U39" s="407"/>
      <c r="V39" s="407"/>
      <c r="W39" s="407"/>
      <c r="X39" s="407"/>
      <c r="Y39" s="407"/>
      <c r="Z39" s="12"/>
      <c r="AA39" s="12"/>
      <c r="AB39" s="12"/>
      <c r="AC39" s="12"/>
      <c r="AD39" s="12"/>
      <c r="AE39" s="12"/>
      <c r="AF39" s="12"/>
      <c r="AG39" s="12"/>
      <c r="AH39" s="12"/>
    </row>
    <row r="40" spans="1:34" ht="18.75" customHeight="1">
      <c r="A40" s="11"/>
      <c r="B40" s="13" t="s">
        <v>544</v>
      </c>
      <c r="C40" s="12" t="s">
        <v>49</v>
      </c>
      <c r="D40" s="12"/>
      <c r="E40" s="12"/>
      <c r="F40" s="12"/>
      <c r="G40" s="12"/>
      <c r="H40" s="12"/>
      <c r="I40" s="12"/>
      <c r="J40" s="12"/>
      <c r="K40" s="12"/>
      <c r="L40" s="12"/>
      <c r="M40" s="12"/>
      <c r="N40" s="12"/>
      <c r="O40" s="407"/>
      <c r="P40" s="407"/>
      <c r="Q40" s="407"/>
      <c r="R40" s="407"/>
      <c r="S40" s="407"/>
      <c r="T40" s="23"/>
      <c r="U40" s="407"/>
      <c r="V40" s="407"/>
      <c r="W40" s="407"/>
      <c r="X40" s="407"/>
      <c r="Y40" s="407"/>
      <c r="Z40" s="12"/>
      <c r="AA40" s="12"/>
      <c r="AB40" s="12"/>
      <c r="AC40" s="12"/>
      <c r="AD40" s="12"/>
      <c r="AE40" s="12"/>
      <c r="AF40" s="12"/>
      <c r="AG40" s="12"/>
      <c r="AH40" s="12"/>
    </row>
    <row r="41" spans="1:34" ht="15">
      <c r="A41" s="11"/>
      <c r="B41" s="12"/>
      <c r="C41" s="12"/>
      <c r="D41" s="12"/>
      <c r="E41" s="12"/>
      <c r="F41" s="12"/>
      <c r="G41" s="12"/>
      <c r="H41" s="12"/>
      <c r="I41" s="12"/>
      <c r="J41" s="12"/>
      <c r="K41" s="12"/>
      <c r="L41" s="12"/>
      <c r="M41" s="12"/>
      <c r="N41" s="12"/>
      <c r="O41" s="23"/>
      <c r="P41" s="23"/>
      <c r="Q41" s="23"/>
      <c r="R41" s="23"/>
      <c r="S41" s="23"/>
      <c r="T41" s="23"/>
      <c r="U41" s="23"/>
      <c r="V41" s="23"/>
      <c r="W41" s="23"/>
      <c r="X41" s="23"/>
      <c r="Y41" s="23"/>
      <c r="Z41" s="12"/>
      <c r="AA41" s="12"/>
      <c r="AB41" s="12"/>
      <c r="AC41" s="12"/>
      <c r="AD41" s="12"/>
      <c r="AE41" s="12"/>
      <c r="AF41" s="12"/>
      <c r="AG41" s="12"/>
      <c r="AH41" s="12"/>
    </row>
    <row r="42" spans="1:34" ht="15">
      <c r="A42" s="11"/>
      <c r="B42" s="12"/>
      <c r="C42" s="12"/>
      <c r="D42" s="12"/>
      <c r="E42" s="12"/>
      <c r="F42" s="12"/>
      <c r="G42" s="12"/>
      <c r="H42" s="12"/>
      <c r="I42" s="12"/>
      <c r="J42" s="12"/>
      <c r="K42" s="12"/>
      <c r="L42" s="12"/>
      <c r="M42" s="12"/>
      <c r="N42" s="12"/>
      <c r="O42" s="23"/>
      <c r="P42" s="23"/>
      <c r="Q42" s="23"/>
      <c r="R42" s="23"/>
      <c r="S42" s="23"/>
      <c r="T42" s="23"/>
      <c r="U42" s="23"/>
      <c r="V42" s="23"/>
      <c r="W42" s="23"/>
      <c r="X42" s="23"/>
      <c r="Y42" s="23"/>
      <c r="Z42" s="12"/>
      <c r="AA42" s="12"/>
      <c r="AB42" s="12"/>
      <c r="AC42" s="12"/>
      <c r="AD42" s="12"/>
      <c r="AE42" s="12"/>
      <c r="AF42" s="12"/>
      <c r="AG42" s="12"/>
      <c r="AH42" s="12"/>
    </row>
    <row r="43" spans="1:34" ht="15">
      <c r="A43" s="11"/>
      <c r="B43" s="12"/>
      <c r="C43" s="12"/>
      <c r="D43" s="12"/>
      <c r="E43" s="12"/>
      <c r="F43" s="12"/>
      <c r="G43" s="12"/>
      <c r="H43" s="12"/>
      <c r="I43" s="12"/>
      <c r="J43" s="12"/>
      <c r="K43" s="12"/>
      <c r="L43" s="12"/>
      <c r="M43" s="12"/>
      <c r="N43" s="12"/>
      <c r="O43" s="23"/>
      <c r="P43" s="23"/>
      <c r="Q43" s="23"/>
      <c r="R43" s="23"/>
      <c r="S43" s="23"/>
      <c r="T43" s="23"/>
      <c r="U43" s="23"/>
      <c r="V43" s="23"/>
      <c r="W43" s="23"/>
      <c r="X43" s="23"/>
      <c r="Y43" s="23"/>
      <c r="Z43" s="12"/>
      <c r="AA43" s="12"/>
      <c r="AB43" s="12"/>
      <c r="AC43" s="12"/>
      <c r="AD43" s="12"/>
      <c r="AE43" s="12"/>
      <c r="AF43" s="12"/>
      <c r="AG43" s="12"/>
      <c r="AH43" s="12"/>
    </row>
    <row r="44" spans="1:34" ht="15">
      <c r="A44" s="11"/>
      <c r="B44" s="12"/>
      <c r="C44" s="12"/>
      <c r="D44" s="12"/>
      <c r="E44" s="12"/>
      <c r="F44" s="12"/>
      <c r="G44" s="12"/>
      <c r="H44" s="12"/>
      <c r="I44" s="12"/>
      <c r="J44" s="12"/>
      <c r="K44" s="12"/>
      <c r="L44" s="12"/>
      <c r="M44" s="12"/>
      <c r="N44" s="12"/>
      <c r="O44" s="23"/>
      <c r="P44" s="23"/>
      <c r="Q44" s="23"/>
      <c r="R44" s="23"/>
      <c r="S44" s="23"/>
      <c r="T44" s="23"/>
      <c r="U44" s="23"/>
      <c r="V44" s="23"/>
      <c r="W44" s="23"/>
      <c r="X44" s="23"/>
      <c r="Y44" s="23"/>
      <c r="Z44" s="12"/>
      <c r="AA44" s="12"/>
      <c r="AB44" s="12"/>
      <c r="AC44" s="12"/>
      <c r="AD44" s="12"/>
      <c r="AE44" s="12"/>
      <c r="AF44" s="12"/>
      <c r="AG44" s="12"/>
      <c r="AH44" s="12"/>
    </row>
    <row r="45" spans="1:34" ht="15">
      <c r="A45" s="11"/>
      <c r="B45" s="12"/>
      <c r="C45" s="12"/>
      <c r="D45" s="12"/>
      <c r="E45" s="12"/>
      <c r="F45" s="12"/>
      <c r="G45" s="12"/>
      <c r="H45" s="12"/>
      <c r="I45" s="12"/>
      <c r="J45" s="12"/>
      <c r="K45" s="12"/>
      <c r="L45" s="12"/>
      <c r="M45" s="12"/>
      <c r="N45" s="12"/>
      <c r="O45" s="23"/>
      <c r="P45" s="23"/>
      <c r="Q45" s="23"/>
      <c r="R45" s="23"/>
      <c r="S45" s="23"/>
      <c r="T45" s="23"/>
      <c r="U45" s="23"/>
      <c r="V45" s="23"/>
      <c r="W45" s="23"/>
      <c r="X45" s="23"/>
      <c r="Y45" s="23"/>
      <c r="Z45" s="12"/>
      <c r="AA45" s="12"/>
      <c r="AB45" s="12"/>
      <c r="AC45" s="12"/>
      <c r="AD45" s="12"/>
      <c r="AE45" s="12"/>
      <c r="AF45" s="12"/>
      <c r="AG45" s="12"/>
      <c r="AH45" s="12"/>
    </row>
    <row r="46" spans="1:34" ht="15">
      <c r="A46" s="11"/>
      <c r="B46" s="12"/>
      <c r="C46" s="12"/>
      <c r="D46" s="12"/>
      <c r="E46" s="12"/>
      <c r="F46" s="12"/>
      <c r="G46" s="12"/>
      <c r="H46" s="12"/>
      <c r="I46" s="12"/>
      <c r="J46" s="12"/>
      <c r="K46" s="12"/>
      <c r="L46" s="12"/>
      <c r="M46" s="12"/>
      <c r="N46" s="12"/>
      <c r="O46" s="23"/>
      <c r="P46" s="23"/>
      <c r="Q46" s="23"/>
      <c r="R46" s="23"/>
      <c r="S46" s="23"/>
      <c r="T46" s="23"/>
      <c r="U46" s="23"/>
      <c r="V46" s="23"/>
      <c r="W46" s="23"/>
      <c r="X46" s="23"/>
      <c r="Y46" s="23"/>
      <c r="Z46" s="12"/>
      <c r="AA46" s="12"/>
      <c r="AB46" s="12"/>
      <c r="AC46" s="12"/>
      <c r="AD46" s="12"/>
      <c r="AE46" s="12"/>
      <c r="AF46" s="12"/>
      <c r="AG46" s="12"/>
      <c r="AH46" s="12"/>
    </row>
    <row r="47" spans="1:34" ht="15">
      <c r="A47" s="11"/>
      <c r="B47" s="12"/>
      <c r="C47" s="12"/>
      <c r="D47" s="12"/>
      <c r="E47" s="12"/>
      <c r="F47" s="12"/>
      <c r="G47" s="12"/>
      <c r="H47" s="12"/>
      <c r="I47" s="12"/>
      <c r="J47" s="12"/>
      <c r="K47" s="12"/>
      <c r="L47" s="12"/>
      <c r="M47" s="12"/>
      <c r="N47" s="12"/>
      <c r="O47" s="23"/>
      <c r="P47" s="23"/>
      <c r="Q47" s="23"/>
      <c r="R47" s="23"/>
      <c r="S47" s="23"/>
      <c r="T47" s="23"/>
      <c r="U47" s="23"/>
      <c r="V47" s="23"/>
      <c r="W47" s="23"/>
      <c r="X47" s="23"/>
      <c r="Y47" s="23"/>
      <c r="Z47" s="12"/>
      <c r="AA47" s="12"/>
      <c r="AB47" s="12"/>
      <c r="AC47" s="12"/>
      <c r="AD47" s="12"/>
      <c r="AE47" s="12"/>
      <c r="AF47" s="12"/>
      <c r="AG47" s="12"/>
      <c r="AH47" s="12"/>
    </row>
    <row r="48" spans="1:34" ht="15">
      <c r="A48" s="11"/>
      <c r="B48" s="12"/>
      <c r="C48" s="12"/>
      <c r="D48" s="12"/>
      <c r="E48" s="12"/>
      <c r="F48" s="12"/>
      <c r="G48" s="12"/>
      <c r="H48" s="12"/>
      <c r="I48" s="12"/>
      <c r="J48" s="12"/>
      <c r="K48" s="12"/>
      <c r="L48" s="12"/>
      <c r="M48" s="12"/>
      <c r="N48" s="12"/>
      <c r="O48" s="23"/>
      <c r="P48" s="23"/>
      <c r="Q48" s="23"/>
      <c r="R48" s="23"/>
      <c r="S48" s="23"/>
      <c r="T48" s="23"/>
      <c r="U48" s="23"/>
      <c r="V48" s="23"/>
      <c r="W48" s="23"/>
      <c r="X48" s="23"/>
      <c r="Y48" s="23"/>
      <c r="Z48" s="12"/>
      <c r="AA48" s="12"/>
      <c r="AB48" s="12"/>
      <c r="AC48" s="12"/>
      <c r="AD48" s="12"/>
      <c r="AE48" s="12"/>
      <c r="AF48" s="12"/>
      <c r="AG48" s="12"/>
      <c r="AH48" s="12"/>
    </row>
    <row r="49" spans="1:34" ht="15">
      <c r="A49" s="11"/>
      <c r="B49" s="12"/>
      <c r="C49" s="12"/>
      <c r="D49" s="12"/>
      <c r="E49" s="12"/>
      <c r="F49" s="12"/>
      <c r="G49" s="12"/>
      <c r="H49" s="12"/>
      <c r="I49" s="12"/>
      <c r="J49" s="12"/>
      <c r="K49" s="12"/>
      <c r="L49" s="12"/>
      <c r="M49" s="12"/>
      <c r="N49" s="12"/>
      <c r="O49" s="23"/>
      <c r="P49" s="23"/>
      <c r="Q49" s="23"/>
      <c r="R49" s="23"/>
      <c r="S49" s="23"/>
      <c r="T49" s="23"/>
      <c r="U49" s="23"/>
      <c r="V49" s="23"/>
      <c r="W49" s="23"/>
      <c r="X49" s="23"/>
      <c r="Y49" s="23"/>
      <c r="Z49" s="12"/>
      <c r="AA49" s="12"/>
      <c r="AB49" s="12"/>
      <c r="AC49" s="12"/>
      <c r="AD49" s="12"/>
      <c r="AE49" s="12"/>
      <c r="AF49" s="12"/>
      <c r="AG49" s="12"/>
      <c r="AH49" s="12"/>
    </row>
    <row r="50" spans="1:34" ht="15">
      <c r="A50" s="11"/>
      <c r="B50" s="12"/>
      <c r="C50" s="12"/>
      <c r="D50" s="12"/>
      <c r="E50" s="12"/>
      <c r="F50" s="12"/>
      <c r="G50" s="12"/>
      <c r="H50" s="12"/>
      <c r="I50" s="12"/>
      <c r="J50" s="12"/>
      <c r="K50" s="12"/>
      <c r="L50" s="12"/>
      <c r="M50" s="12"/>
      <c r="N50" s="12"/>
      <c r="O50" s="23"/>
      <c r="P50" s="23"/>
      <c r="Q50" s="23"/>
      <c r="R50" s="23"/>
      <c r="S50" s="23"/>
      <c r="T50" s="23"/>
      <c r="U50" s="23"/>
      <c r="V50" s="23"/>
      <c r="W50" s="23"/>
      <c r="X50" s="23"/>
      <c r="Y50" s="23"/>
      <c r="Z50" s="12"/>
      <c r="AA50" s="12"/>
      <c r="AB50" s="12"/>
      <c r="AC50" s="12"/>
      <c r="AD50" s="12"/>
      <c r="AE50" s="12"/>
      <c r="AF50" s="12"/>
      <c r="AG50" s="12"/>
      <c r="AH50" s="12"/>
    </row>
    <row r="51" spans="1:34" ht="15">
      <c r="A51" s="11"/>
      <c r="B51" s="12"/>
      <c r="C51" s="12"/>
      <c r="D51" s="12"/>
      <c r="E51" s="12"/>
      <c r="F51" s="12"/>
      <c r="G51" s="12"/>
      <c r="H51" s="12"/>
      <c r="I51" s="12"/>
      <c r="J51" s="12"/>
      <c r="K51" s="12"/>
      <c r="L51" s="12"/>
      <c r="M51" s="12"/>
      <c r="N51" s="12"/>
      <c r="O51" s="23"/>
      <c r="P51" s="23"/>
      <c r="Q51" s="23"/>
      <c r="R51" s="23"/>
      <c r="S51" s="23"/>
      <c r="T51" s="23"/>
      <c r="U51" s="23"/>
      <c r="V51" s="23"/>
      <c r="W51" s="23"/>
      <c r="X51" s="23"/>
      <c r="Y51" s="23"/>
      <c r="Z51" s="12"/>
      <c r="AA51" s="12"/>
      <c r="AB51" s="12"/>
      <c r="AC51" s="12"/>
      <c r="AD51" s="12"/>
      <c r="AE51" s="12"/>
      <c r="AF51" s="12"/>
      <c r="AG51" s="12"/>
      <c r="AH51" s="12"/>
    </row>
    <row r="52" spans="1:34" ht="15">
      <c r="A52" s="11"/>
      <c r="B52" s="12"/>
      <c r="C52" s="12"/>
      <c r="D52" s="12"/>
      <c r="E52" s="12"/>
      <c r="F52" s="12"/>
      <c r="G52" s="12"/>
      <c r="H52" s="12"/>
      <c r="I52" s="12"/>
      <c r="J52" s="12"/>
      <c r="K52" s="12"/>
      <c r="L52" s="12"/>
      <c r="M52" s="12"/>
      <c r="N52" s="12"/>
      <c r="O52" s="23"/>
      <c r="P52" s="23"/>
      <c r="Q52" s="23"/>
      <c r="R52" s="23"/>
      <c r="S52" s="23"/>
      <c r="T52" s="23"/>
      <c r="U52" s="23"/>
      <c r="V52" s="23"/>
      <c r="W52" s="23"/>
      <c r="X52" s="23"/>
      <c r="Y52" s="23"/>
      <c r="Z52" s="12"/>
      <c r="AA52" s="12"/>
      <c r="AB52" s="12"/>
      <c r="AC52" s="12"/>
      <c r="AD52" s="12"/>
      <c r="AE52" s="12"/>
      <c r="AF52" s="12"/>
      <c r="AG52" s="12"/>
      <c r="AH52" s="12"/>
    </row>
    <row r="53" spans="1:34" ht="15">
      <c r="A53" s="11"/>
      <c r="B53" s="12"/>
      <c r="C53" s="12"/>
      <c r="D53" s="12"/>
      <c r="E53" s="12"/>
      <c r="F53" s="12"/>
      <c r="G53" s="12"/>
      <c r="H53" s="12"/>
      <c r="I53" s="12"/>
      <c r="J53" s="12"/>
      <c r="K53" s="12"/>
      <c r="L53" s="12"/>
      <c r="M53" s="12"/>
      <c r="N53" s="12"/>
      <c r="O53" s="23"/>
      <c r="P53" s="23"/>
      <c r="Q53" s="23"/>
      <c r="R53" s="23"/>
      <c r="S53" s="23"/>
      <c r="T53" s="23"/>
      <c r="U53" s="23"/>
      <c r="V53" s="23"/>
      <c r="W53" s="23"/>
      <c r="X53" s="23"/>
      <c r="Y53" s="23"/>
      <c r="Z53" s="12"/>
      <c r="AA53" s="12"/>
      <c r="AB53" s="12"/>
      <c r="AC53" s="12"/>
      <c r="AD53" s="12"/>
      <c r="AE53" s="12"/>
      <c r="AF53" s="12"/>
      <c r="AG53" s="12"/>
      <c r="AH53" s="12"/>
    </row>
    <row r="54" spans="1:34" ht="15">
      <c r="A54" s="11"/>
      <c r="B54" s="12"/>
      <c r="C54" s="12"/>
      <c r="D54" s="12"/>
      <c r="E54" s="12"/>
      <c r="F54" s="12"/>
      <c r="G54" s="12"/>
      <c r="H54" s="12"/>
      <c r="I54" s="12"/>
      <c r="J54" s="12"/>
      <c r="K54" s="12"/>
      <c r="L54" s="12"/>
      <c r="M54" s="12"/>
      <c r="N54" s="12"/>
      <c r="O54" s="23"/>
      <c r="P54" s="23"/>
      <c r="Q54" s="23"/>
      <c r="R54" s="23"/>
      <c r="S54" s="23"/>
      <c r="T54" s="23"/>
      <c r="U54" s="23"/>
      <c r="V54" s="23"/>
      <c r="W54" s="23"/>
      <c r="X54" s="23"/>
      <c r="Y54" s="23"/>
      <c r="Z54" s="12"/>
      <c r="AA54" s="12"/>
      <c r="AB54" s="12"/>
      <c r="AC54" s="12"/>
      <c r="AD54" s="12"/>
      <c r="AE54" s="12"/>
      <c r="AF54" s="12"/>
      <c r="AG54" s="12"/>
      <c r="AH54" s="12"/>
    </row>
    <row r="55" spans="1:34" ht="15">
      <c r="A55" s="11"/>
      <c r="B55" s="12"/>
      <c r="C55" s="12"/>
      <c r="D55" s="12"/>
      <c r="E55" s="12"/>
      <c r="F55" s="12"/>
      <c r="G55" s="12"/>
      <c r="H55" s="12"/>
      <c r="I55" s="12"/>
      <c r="J55" s="12"/>
      <c r="K55" s="12"/>
      <c r="L55" s="12"/>
      <c r="M55" s="12"/>
      <c r="N55" s="12"/>
      <c r="O55" s="23"/>
      <c r="P55" s="23"/>
      <c r="Q55" s="23"/>
      <c r="R55" s="23"/>
      <c r="S55" s="23"/>
      <c r="T55" s="23"/>
      <c r="U55" s="23"/>
      <c r="V55" s="23"/>
      <c r="W55" s="23"/>
      <c r="X55" s="23"/>
      <c r="Y55" s="23"/>
      <c r="Z55" s="12"/>
      <c r="AA55" s="12"/>
      <c r="AB55" s="12"/>
      <c r="AC55" s="12"/>
      <c r="AD55" s="12"/>
      <c r="AE55" s="12"/>
      <c r="AF55" s="12"/>
      <c r="AG55" s="12"/>
      <c r="AH55" s="12"/>
    </row>
    <row r="56" spans="1:34" ht="15">
      <c r="A56" s="11"/>
      <c r="B56" s="12"/>
      <c r="C56" s="12"/>
      <c r="D56" s="12"/>
      <c r="E56" s="12"/>
      <c r="F56" s="12"/>
      <c r="G56" s="12"/>
      <c r="H56" s="12"/>
      <c r="I56" s="12"/>
      <c r="J56" s="12"/>
      <c r="K56" s="12"/>
      <c r="L56" s="12"/>
      <c r="M56" s="12"/>
      <c r="N56" s="12"/>
      <c r="O56" s="23"/>
      <c r="P56" s="23"/>
      <c r="Q56" s="23"/>
      <c r="R56" s="23"/>
      <c r="S56" s="23"/>
      <c r="T56" s="23"/>
      <c r="U56" s="23"/>
      <c r="V56" s="23"/>
      <c r="W56" s="23"/>
      <c r="X56" s="23"/>
      <c r="Y56" s="23"/>
      <c r="Z56" s="12"/>
      <c r="AA56" s="12"/>
      <c r="AB56" s="12"/>
      <c r="AC56" s="12"/>
      <c r="AD56" s="12"/>
      <c r="AE56" s="12"/>
      <c r="AF56" s="12"/>
      <c r="AG56" s="12"/>
      <c r="AH56" s="12"/>
    </row>
    <row r="57" spans="1:34" ht="15">
      <c r="A57" s="11"/>
      <c r="B57" s="12"/>
      <c r="C57" s="12"/>
      <c r="D57" s="12"/>
      <c r="E57" s="12"/>
      <c r="F57" s="12"/>
      <c r="G57" s="12"/>
      <c r="H57" s="12"/>
      <c r="I57" s="12"/>
      <c r="J57" s="12"/>
      <c r="K57" s="12"/>
      <c r="L57" s="12"/>
      <c r="M57" s="12"/>
      <c r="N57" s="12"/>
      <c r="O57" s="23"/>
      <c r="P57" s="23"/>
      <c r="Q57" s="23"/>
      <c r="R57" s="23"/>
      <c r="S57" s="23"/>
      <c r="T57" s="23"/>
      <c r="U57" s="23"/>
      <c r="V57" s="23"/>
      <c r="W57" s="23"/>
      <c r="X57" s="23"/>
      <c r="Y57" s="23"/>
      <c r="Z57" s="12"/>
      <c r="AA57" s="12"/>
      <c r="AB57" s="12"/>
      <c r="AC57" s="12"/>
      <c r="AD57" s="12"/>
      <c r="AE57" s="12"/>
      <c r="AF57" s="12"/>
      <c r="AG57" s="12"/>
      <c r="AH57" s="12"/>
    </row>
    <row r="58" spans="1:34" ht="15">
      <c r="A58" s="11"/>
      <c r="B58" s="12"/>
      <c r="C58" s="12"/>
      <c r="D58" s="12"/>
      <c r="E58" s="12"/>
      <c r="F58" s="12"/>
      <c r="G58" s="12"/>
      <c r="H58" s="12"/>
      <c r="I58" s="12"/>
      <c r="J58" s="12"/>
      <c r="K58" s="12"/>
      <c r="L58" s="12"/>
      <c r="M58" s="12"/>
      <c r="N58" s="12"/>
      <c r="O58" s="23"/>
      <c r="P58" s="23"/>
      <c r="Q58" s="23"/>
      <c r="R58" s="23"/>
      <c r="S58" s="23"/>
      <c r="T58" s="23"/>
      <c r="U58" s="23"/>
      <c r="V58" s="23"/>
      <c r="W58" s="23"/>
      <c r="X58" s="23"/>
      <c r="Y58" s="23"/>
      <c r="Z58" s="12"/>
      <c r="AA58" s="12"/>
      <c r="AB58" s="12"/>
      <c r="AC58" s="12"/>
      <c r="AD58" s="12"/>
      <c r="AE58" s="12"/>
      <c r="AF58" s="12"/>
      <c r="AG58" s="12"/>
      <c r="AH58" s="12"/>
    </row>
  </sheetData>
  <mergeCells count="80">
    <mergeCell ref="U3:Y3"/>
    <mergeCell ref="O15:S15"/>
    <mergeCell ref="U15:Y15"/>
    <mergeCell ref="O16:S16"/>
    <mergeCell ref="O4:S4"/>
    <mergeCell ref="U4:Y4"/>
    <mergeCell ref="O5:S5"/>
    <mergeCell ref="U5:Y5"/>
    <mergeCell ref="U16:Y16"/>
    <mergeCell ref="O13:S13"/>
    <mergeCell ref="U13:Y13"/>
    <mergeCell ref="O1:S1"/>
    <mergeCell ref="U1:Y1"/>
    <mergeCell ref="O2:S2"/>
    <mergeCell ref="U2:Y2"/>
    <mergeCell ref="U8:Y8"/>
    <mergeCell ref="O6:S6"/>
    <mergeCell ref="O9:S9"/>
    <mergeCell ref="U9:Y9"/>
    <mergeCell ref="U6:Y6"/>
    <mergeCell ref="O7:S7"/>
    <mergeCell ref="U7:Y7"/>
    <mergeCell ref="O8:S8"/>
    <mergeCell ref="O10:S10"/>
    <mergeCell ref="U10:Y10"/>
    <mergeCell ref="O11:S11"/>
    <mergeCell ref="U11:Y11"/>
    <mergeCell ref="O12:S12"/>
    <mergeCell ref="U12:Y12"/>
    <mergeCell ref="U18:Y18"/>
    <mergeCell ref="O19:S19"/>
    <mergeCell ref="O14:S14"/>
    <mergeCell ref="U14:Y14"/>
    <mergeCell ref="O17:S17"/>
    <mergeCell ref="U17:Y17"/>
    <mergeCell ref="U19:Y19"/>
    <mergeCell ref="O18:S18"/>
    <mergeCell ref="O20:S20"/>
    <mergeCell ref="U20:Y20"/>
    <mergeCell ref="O21:S21"/>
    <mergeCell ref="U21:Y21"/>
    <mergeCell ref="O24:S24"/>
    <mergeCell ref="U24:Y24"/>
    <mergeCell ref="O22:S22"/>
    <mergeCell ref="U22:Y22"/>
    <mergeCell ref="O23:S23"/>
    <mergeCell ref="U23:Y23"/>
    <mergeCell ref="O25:S25"/>
    <mergeCell ref="U25:Y25"/>
    <mergeCell ref="O26:S26"/>
    <mergeCell ref="U26:Y26"/>
    <mergeCell ref="U29:Y29"/>
    <mergeCell ref="O27:S27"/>
    <mergeCell ref="U27:Y27"/>
    <mergeCell ref="O28:S28"/>
    <mergeCell ref="U28:Y28"/>
    <mergeCell ref="O34:S34"/>
    <mergeCell ref="U34:Y34"/>
    <mergeCell ref="O35:S35"/>
    <mergeCell ref="U35:Y35"/>
    <mergeCell ref="O37:S37"/>
    <mergeCell ref="U37:Y37"/>
    <mergeCell ref="O36:S36"/>
    <mergeCell ref="U36:Y36"/>
    <mergeCell ref="O40:S40"/>
    <mergeCell ref="U40:Y40"/>
    <mergeCell ref="O38:S38"/>
    <mergeCell ref="U38:Y38"/>
    <mergeCell ref="O39:S39"/>
    <mergeCell ref="U39:Y39"/>
    <mergeCell ref="O30:S30"/>
    <mergeCell ref="U30:Y30"/>
    <mergeCell ref="O3:S3"/>
    <mergeCell ref="O33:S33"/>
    <mergeCell ref="U33:Y33"/>
    <mergeCell ref="O31:S31"/>
    <mergeCell ref="U31:Y31"/>
    <mergeCell ref="O32:S32"/>
    <mergeCell ref="U32:Y32"/>
    <mergeCell ref="O29:S29"/>
  </mergeCells>
  <printOptions horizontalCentered="1"/>
  <pageMargins left="0" right="0" top="0.1968503937007874" bottom="0.1968503937007874" header="0.1968503937007874" footer="0.1968503937007874"/>
  <pageSetup horizontalDpi="600" verticalDpi="600" orientation="portrait" paperSize="9"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IM86"/>
  <sheetViews>
    <sheetView workbookViewId="0" topLeftCell="A5">
      <pane xSplit="7" ySplit="2" topLeftCell="R16" activePane="bottomRight" state="frozen"/>
      <selection pane="topLeft" activeCell="O30" sqref="O30:S30"/>
      <selection pane="topRight" activeCell="O30" sqref="O30:S30"/>
      <selection pane="bottomLeft" activeCell="O30" sqref="O30:S30"/>
      <selection pane="bottomRight" activeCell="AJ23" sqref="AJ23"/>
    </sheetView>
  </sheetViews>
  <sheetFormatPr defaultColWidth="3.75390625" defaultRowHeight="12.75"/>
  <cols>
    <col min="1" max="1" width="4.75390625" style="32" customWidth="1"/>
    <col min="2" max="5" width="3.75390625" style="32" customWidth="1"/>
    <col min="6" max="6" width="6.125" style="32" customWidth="1"/>
    <col min="7" max="7" width="10.00390625" style="50" customWidth="1"/>
    <col min="8" max="9" width="3.25390625" style="50" customWidth="1"/>
    <col min="10" max="11" width="3.75390625" style="50" customWidth="1"/>
    <col min="12" max="12" width="3.25390625" style="50" customWidth="1"/>
    <col min="13" max="13" width="2.75390625" style="50" hidden="1" customWidth="1"/>
    <col min="14" max="14" width="3.25390625" style="50" hidden="1" customWidth="1"/>
    <col min="15" max="15" width="2.75390625" style="50" hidden="1" customWidth="1"/>
    <col min="16" max="16" width="8.125" style="50" hidden="1" customWidth="1"/>
    <col min="17" max="18" width="3.25390625" style="50" customWidth="1"/>
    <col min="19" max="19" width="3.75390625" style="50" customWidth="1"/>
    <col min="20" max="20" width="3.25390625" style="50" customWidth="1"/>
    <col min="21" max="21" width="4.00390625" style="50" customWidth="1"/>
    <col min="22" max="27" width="3.25390625" style="50" customWidth="1"/>
    <col min="28" max="28" width="3.75390625" style="50" customWidth="1"/>
    <col min="29" max="29" width="3.25390625" style="50" customWidth="1"/>
    <col min="30" max="30" width="3.75390625" style="50" customWidth="1"/>
    <col min="31" max="31" width="3.125" style="50" customWidth="1"/>
    <col min="32" max="34" width="3.25390625" style="50" hidden="1" customWidth="1"/>
    <col min="35" max="35" width="6.125" style="50" hidden="1" customWidth="1"/>
    <col min="36" max="39" width="3.75390625" style="50" customWidth="1"/>
    <col min="40" max="40" width="4.75390625" style="50" customWidth="1"/>
    <col min="41" max="16384" width="3.75390625" style="50" customWidth="1"/>
  </cols>
  <sheetData>
    <row r="1" spans="1:244" s="32" customFormat="1" ht="15">
      <c r="A1" s="36" t="s">
        <v>675</v>
      </c>
      <c r="B1" s="37" t="s">
        <v>50</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s="32" customFormat="1" ht="6" customHeight="1">
      <c r="A2" s="36"/>
      <c r="B2" s="37"/>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2:244" s="2" customFormat="1" ht="15.75">
      <c r="B3" s="38" t="s">
        <v>318</v>
      </c>
      <c r="C3" s="39" t="s">
        <v>51</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row>
    <row r="4" spans="1:244" s="2" customFormat="1" ht="6" customHeight="1" thickBot="1">
      <c r="A4" s="38"/>
      <c r="B4" s="38"/>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row>
    <row r="5" spans="1:244" s="41" customFormat="1" ht="72" customHeight="1">
      <c r="A5" s="437" t="s">
        <v>1</v>
      </c>
      <c r="B5" s="435"/>
      <c r="C5" s="435"/>
      <c r="D5" s="435"/>
      <c r="E5" s="435"/>
      <c r="F5" s="435"/>
      <c r="G5" s="435"/>
      <c r="H5" s="435" t="s">
        <v>52</v>
      </c>
      <c r="I5" s="435"/>
      <c r="J5" s="435"/>
      <c r="K5" s="435"/>
      <c r="L5" s="435"/>
      <c r="M5" s="435" t="s">
        <v>53</v>
      </c>
      <c r="N5" s="435"/>
      <c r="O5" s="435"/>
      <c r="P5" s="435"/>
      <c r="Q5" s="435" t="s">
        <v>54</v>
      </c>
      <c r="R5" s="435"/>
      <c r="S5" s="435"/>
      <c r="T5" s="435"/>
      <c r="U5" s="435"/>
      <c r="V5" s="435" t="s">
        <v>55</v>
      </c>
      <c r="W5" s="435"/>
      <c r="X5" s="435"/>
      <c r="Y5" s="435"/>
      <c r="Z5" s="435"/>
      <c r="AA5" s="435" t="s">
        <v>56</v>
      </c>
      <c r="AB5" s="435"/>
      <c r="AC5" s="435"/>
      <c r="AD5" s="435"/>
      <c r="AE5" s="435"/>
      <c r="AF5" s="435" t="s">
        <v>57</v>
      </c>
      <c r="AG5" s="435"/>
      <c r="AH5" s="435"/>
      <c r="AI5" s="435"/>
      <c r="AJ5" s="435" t="s">
        <v>58</v>
      </c>
      <c r="AK5" s="435"/>
      <c r="AL5" s="435"/>
      <c r="AM5" s="435"/>
      <c r="AN5" s="436"/>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row>
    <row r="6" spans="1:244" s="43" customFormat="1" ht="18" thickBot="1">
      <c r="A6" s="440" t="s">
        <v>674</v>
      </c>
      <c r="B6" s="434"/>
      <c r="C6" s="434"/>
      <c r="D6" s="434"/>
      <c r="E6" s="434"/>
      <c r="F6" s="434"/>
      <c r="G6" s="434"/>
      <c r="H6" s="433">
        <v>1</v>
      </c>
      <c r="I6" s="433"/>
      <c r="J6" s="433"/>
      <c r="K6" s="433"/>
      <c r="L6" s="433"/>
      <c r="M6" s="434">
        <v>2</v>
      </c>
      <c r="N6" s="434"/>
      <c r="O6" s="434"/>
      <c r="P6" s="434"/>
      <c r="Q6" s="434">
        <v>3</v>
      </c>
      <c r="R6" s="434"/>
      <c r="S6" s="434"/>
      <c r="T6" s="434"/>
      <c r="U6" s="434"/>
      <c r="V6" s="433">
        <v>4</v>
      </c>
      <c r="W6" s="433"/>
      <c r="X6" s="433"/>
      <c r="Y6" s="433"/>
      <c r="Z6" s="433"/>
      <c r="AA6" s="433">
        <v>7</v>
      </c>
      <c r="AB6" s="433"/>
      <c r="AC6" s="433"/>
      <c r="AD6" s="433"/>
      <c r="AE6" s="433"/>
      <c r="AF6" s="434">
        <v>8</v>
      </c>
      <c r="AG6" s="434"/>
      <c r="AH6" s="434"/>
      <c r="AI6" s="434"/>
      <c r="AJ6" s="434">
        <v>9</v>
      </c>
      <c r="AK6" s="434"/>
      <c r="AL6" s="434"/>
      <c r="AM6" s="434"/>
      <c r="AN6" s="443"/>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row>
    <row r="7" spans="1:244" s="4" customFormat="1" ht="24.75" customHeight="1">
      <c r="A7" s="441" t="s">
        <v>705</v>
      </c>
      <c r="B7" s="442"/>
      <c r="C7" s="442"/>
      <c r="D7" s="442"/>
      <c r="E7" s="442"/>
      <c r="F7" s="442"/>
      <c r="G7" s="442"/>
      <c r="H7" s="432">
        <v>17500000000</v>
      </c>
      <c r="I7" s="432"/>
      <c r="J7" s="432"/>
      <c r="K7" s="432"/>
      <c r="L7" s="432"/>
      <c r="M7" s="432"/>
      <c r="N7" s="432"/>
      <c r="O7" s="432"/>
      <c r="P7" s="432"/>
      <c r="Q7" s="432">
        <v>10750855403</v>
      </c>
      <c r="R7" s="432"/>
      <c r="S7" s="432"/>
      <c r="T7" s="432"/>
      <c r="U7" s="432"/>
      <c r="V7" s="432">
        <v>1322613486</v>
      </c>
      <c r="W7" s="432"/>
      <c r="X7" s="432"/>
      <c r="Y7" s="432"/>
      <c r="Z7" s="432"/>
      <c r="AA7" s="432">
        <v>26110343603</v>
      </c>
      <c r="AB7" s="432"/>
      <c r="AC7" s="432"/>
      <c r="AD7" s="432"/>
      <c r="AE7" s="432"/>
      <c r="AF7" s="432">
        <v>0</v>
      </c>
      <c r="AG7" s="432"/>
      <c r="AH7" s="432"/>
      <c r="AI7" s="432"/>
      <c r="AJ7" s="432">
        <f>SUM(H7:AI7)</f>
        <v>55683812492</v>
      </c>
      <c r="AK7" s="432"/>
      <c r="AL7" s="432"/>
      <c r="AM7" s="432"/>
      <c r="AN7" s="4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row>
    <row r="8" spans="1:244" s="3" customFormat="1" ht="24.75" customHeight="1">
      <c r="A8" s="423" t="s">
        <v>670</v>
      </c>
      <c r="B8" s="424"/>
      <c r="C8" s="424"/>
      <c r="D8" s="424"/>
      <c r="E8" s="424"/>
      <c r="F8" s="424"/>
      <c r="G8" s="424"/>
      <c r="H8" s="419">
        <v>17500000000</v>
      </c>
      <c r="I8" s="419"/>
      <c r="J8" s="419"/>
      <c r="K8" s="419"/>
      <c r="L8" s="419"/>
      <c r="M8" s="419"/>
      <c r="N8" s="419"/>
      <c r="O8" s="419"/>
      <c r="P8" s="419"/>
      <c r="Q8" s="419">
        <v>17411116547</v>
      </c>
      <c r="R8" s="419"/>
      <c r="S8" s="419"/>
      <c r="T8" s="419"/>
      <c r="U8" s="419"/>
      <c r="V8" s="419">
        <v>287386514</v>
      </c>
      <c r="W8" s="419"/>
      <c r="X8" s="419"/>
      <c r="Y8" s="419"/>
      <c r="Z8" s="419"/>
      <c r="AA8" s="419"/>
      <c r="AB8" s="419"/>
      <c r="AC8" s="419"/>
      <c r="AD8" s="419"/>
      <c r="AE8" s="419"/>
      <c r="AF8" s="419"/>
      <c r="AG8" s="419"/>
      <c r="AH8" s="419"/>
      <c r="AI8" s="419"/>
      <c r="AJ8" s="419">
        <f aca="true" t="shared" si="0" ref="AJ8:AJ13">SUM(H8:AI8)</f>
        <v>35198503061</v>
      </c>
      <c r="AK8" s="419"/>
      <c r="AL8" s="419"/>
      <c r="AM8" s="419"/>
      <c r="AN8" s="428"/>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row>
    <row r="9" spans="1:244" s="3" customFormat="1" ht="24.75" customHeight="1">
      <c r="A9" s="423" t="s">
        <v>330</v>
      </c>
      <c r="B9" s="424"/>
      <c r="C9" s="424"/>
      <c r="D9" s="424"/>
      <c r="E9" s="424"/>
      <c r="F9" s="424"/>
      <c r="G9" s="424"/>
      <c r="H9" s="419"/>
      <c r="I9" s="419"/>
      <c r="J9" s="419"/>
      <c r="K9" s="419"/>
      <c r="L9" s="419"/>
      <c r="M9" s="419"/>
      <c r="N9" s="419"/>
      <c r="O9" s="419"/>
      <c r="P9" s="419"/>
      <c r="Q9" s="419"/>
      <c r="R9" s="419"/>
      <c r="S9" s="419"/>
      <c r="T9" s="419"/>
      <c r="U9" s="419"/>
      <c r="V9" s="419"/>
      <c r="W9" s="419"/>
      <c r="X9" s="419"/>
      <c r="Y9" s="419"/>
      <c r="Z9" s="419"/>
      <c r="AA9" s="419">
        <v>25287853369</v>
      </c>
      <c r="AB9" s="419"/>
      <c r="AC9" s="419"/>
      <c r="AD9" s="419"/>
      <c r="AE9" s="419"/>
      <c r="AF9" s="419"/>
      <c r="AG9" s="419"/>
      <c r="AH9" s="419"/>
      <c r="AI9" s="419"/>
      <c r="AJ9" s="419">
        <f t="shared" si="0"/>
        <v>25287853369</v>
      </c>
      <c r="AK9" s="419"/>
      <c r="AL9" s="419"/>
      <c r="AM9" s="419"/>
      <c r="AN9" s="428"/>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row>
    <row r="10" spans="1:244" s="3" customFormat="1" ht="24.75" customHeight="1">
      <c r="A10" s="423" t="s">
        <v>528</v>
      </c>
      <c r="B10" s="424"/>
      <c r="C10" s="424"/>
      <c r="D10" s="424"/>
      <c r="E10" s="424"/>
      <c r="F10" s="424"/>
      <c r="G10" s="424"/>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f t="shared" si="0"/>
        <v>0</v>
      </c>
      <c r="AK10" s="419"/>
      <c r="AL10" s="419"/>
      <c r="AM10" s="419"/>
      <c r="AN10" s="428"/>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row>
    <row r="11" spans="1:244" s="3" customFormat="1" ht="24.75" customHeight="1">
      <c r="A11" s="423" t="s">
        <v>59</v>
      </c>
      <c r="B11" s="424"/>
      <c r="C11" s="424"/>
      <c r="D11" s="424"/>
      <c r="E11" s="424"/>
      <c r="F11" s="424"/>
      <c r="G11" s="424"/>
      <c r="H11" s="419"/>
      <c r="I11" s="419"/>
      <c r="J11" s="419"/>
      <c r="K11" s="419"/>
      <c r="L11" s="419"/>
      <c r="M11" s="419"/>
      <c r="N11" s="419"/>
      <c r="O11" s="419"/>
      <c r="P11" s="419"/>
      <c r="Q11" s="419">
        <v>17500000000</v>
      </c>
      <c r="R11" s="419"/>
      <c r="S11" s="419"/>
      <c r="T11" s="419"/>
      <c r="U11" s="419"/>
      <c r="V11" s="419"/>
      <c r="W11" s="419"/>
      <c r="X11" s="419"/>
      <c r="Y11" s="419"/>
      <c r="Z11" s="419"/>
      <c r="AA11" s="419">
        <v>24558596686</v>
      </c>
      <c r="AB11" s="419"/>
      <c r="AC11" s="419"/>
      <c r="AD11" s="419"/>
      <c r="AE11" s="419"/>
      <c r="AF11" s="419"/>
      <c r="AG11" s="419"/>
      <c r="AH11" s="419"/>
      <c r="AI11" s="419"/>
      <c r="AJ11" s="419">
        <f t="shared" si="0"/>
        <v>42058596686</v>
      </c>
      <c r="AK11" s="419"/>
      <c r="AL11" s="419"/>
      <c r="AM11" s="419"/>
      <c r="AN11" s="428"/>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row>
    <row r="12" spans="1:244" s="3" customFormat="1" ht="24.75" customHeight="1">
      <c r="A12" s="423" t="s">
        <v>669</v>
      </c>
      <c r="B12" s="424"/>
      <c r="C12" s="424"/>
      <c r="D12" s="424"/>
      <c r="E12" s="424"/>
      <c r="F12" s="424"/>
      <c r="G12" s="424"/>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f t="shared" si="0"/>
        <v>0</v>
      </c>
      <c r="AK12" s="419"/>
      <c r="AL12" s="419"/>
      <c r="AM12" s="419"/>
      <c r="AN12" s="428"/>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row>
    <row r="13" spans="1:244" s="3" customFormat="1" ht="24.75" customHeight="1">
      <c r="A13" s="423" t="s">
        <v>60</v>
      </c>
      <c r="B13" s="424"/>
      <c r="C13" s="424"/>
      <c r="D13" s="424"/>
      <c r="E13" s="424"/>
      <c r="F13" s="424"/>
      <c r="G13" s="424"/>
      <c r="H13" s="431"/>
      <c r="I13" s="431"/>
      <c r="J13" s="431"/>
      <c r="K13" s="431"/>
      <c r="L13" s="431"/>
      <c r="M13" s="419"/>
      <c r="N13" s="419"/>
      <c r="O13" s="419"/>
      <c r="P13" s="419"/>
      <c r="Q13" s="419">
        <v>0</v>
      </c>
      <c r="R13" s="419"/>
      <c r="S13" s="419"/>
      <c r="T13" s="419"/>
      <c r="U13" s="419"/>
      <c r="V13" s="431">
        <v>0</v>
      </c>
      <c r="W13" s="431"/>
      <c r="X13" s="431"/>
      <c r="Y13" s="431"/>
      <c r="Z13" s="431"/>
      <c r="AA13" s="419">
        <v>4725000000</v>
      </c>
      <c r="AB13" s="419"/>
      <c r="AC13" s="419"/>
      <c r="AD13" s="419"/>
      <c r="AE13" s="419"/>
      <c r="AF13" s="419"/>
      <c r="AG13" s="419"/>
      <c r="AH13" s="419"/>
      <c r="AI13" s="419"/>
      <c r="AJ13" s="419">
        <f t="shared" si="0"/>
        <v>4725000000</v>
      </c>
      <c r="AK13" s="419"/>
      <c r="AL13" s="419"/>
      <c r="AM13" s="419"/>
      <c r="AN13" s="428"/>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row>
    <row r="14" spans="1:244" s="4" customFormat="1" ht="24.75" customHeight="1" thickBot="1">
      <c r="A14" s="415" t="s">
        <v>701</v>
      </c>
      <c r="B14" s="416"/>
      <c r="C14" s="416"/>
      <c r="D14" s="416"/>
      <c r="E14" s="416"/>
      <c r="F14" s="416"/>
      <c r="G14" s="416"/>
      <c r="H14" s="413">
        <f>H7+H8+H9+H10-H11-H12</f>
        <v>35000000000</v>
      </c>
      <c r="I14" s="413"/>
      <c r="J14" s="413"/>
      <c r="K14" s="413"/>
      <c r="L14" s="413"/>
      <c r="M14" s="429"/>
      <c r="N14" s="429"/>
      <c r="O14" s="429"/>
      <c r="P14" s="429"/>
      <c r="Q14" s="413">
        <f>Q7+Q8+Q9+Q10-Q11-Q13</f>
        <v>10661971950</v>
      </c>
      <c r="R14" s="413"/>
      <c r="S14" s="413"/>
      <c r="T14" s="413"/>
      <c r="U14" s="413"/>
      <c r="V14" s="413">
        <f>V7+V8+V9+V10-V11-V13</f>
        <v>1610000000</v>
      </c>
      <c r="W14" s="413"/>
      <c r="X14" s="413"/>
      <c r="Y14" s="413"/>
      <c r="Z14" s="413"/>
      <c r="AA14" s="413">
        <f>AA7+AA8+AA9+AA10-AA11-AA13</f>
        <v>22114600286</v>
      </c>
      <c r="AB14" s="413"/>
      <c r="AC14" s="413"/>
      <c r="AD14" s="413"/>
      <c r="AE14" s="413"/>
      <c r="AF14" s="429">
        <v>0</v>
      </c>
      <c r="AG14" s="429"/>
      <c r="AH14" s="429"/>
      <c r="AI14" s="429"/>
      <c r="AJ14" s="429">
        <f>AJ7+AJ8+AJ9-AJ11-AJ13</f>
        <v>69386572236</v>
      </c>
      <c r="AK14" s="429"/>
      <c r="AL14" s="429"/>
      <c r="AM14" s="429"/>
      <c r="AN14" s="430"/>
      <c r="AO14" s="46"/>
      <c r="AP14" s="46"/>
      <c r="AQ14" s="46"/>
      <c r="AR14" s="46"/>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row>
    <row r="15" spans="1:247" s="4" customFormat="1" ht="24.75" customHeight="1">
      <c r="A15" s="438" t="s">
        <v>61</v>
      </c>
      <c r="B15" s="439"/>
      <c r="C15" s="439"/>
      <c r="D15" s="439"/>
      <c r="E15" s="439"/>
      <c r="F15" s="439"/>
      <c r="G15" s="439"/>
      <c r="H15" s="426">
        <v>35000000000</v>
      </c>
      <c r="I15" s="426"/>
      <c r="J15" s="426"/>
      <c r="K15" s="426"/>
      <c r="L15" s="426"/>
      <c r="M15" s="427"/>
      <c r="N15" s="427"/>
      <c r="O15" s="427"/>
      <c r="P15" s="427"/>
      <c r="Q15" s="427">
        <v>10661971950</v>
      </c>
      <c r="R15" s="427"/>
      <c r="S15" s="427"/>
      <c r="T15" s="427"/>
      <c r="U15" s="427"/>
      <c r="V15" s="426">
        <v>1610000000</v>
      </c>
      <c r="W15" s="426"/>
      <c r="X15" s="426"/>
      <c r="Y15" s="426"/>
      <c r="Z15" s="426"/>
      <c r="AA15" s="426">
        <v>22114600286</v>
      </c>
      <c r="AB15" s="426"/>
      <c r="AC15" s="426"/>
      <c r="AD15" s="426"/>
      <c r="AE15" s="426"/>
      <c r="AF15" s="427"/>
      <c r="AG15" s="427"/>
      <c r="AH15" s="427"/>
      <c r="AI15" s="427"/>
      <c r="AJ15" s="426">
        <f>SUM(H15:AE15)</f>
        <v>69386572236</v>
      </c>
      <c r="AK15" s="426"/>
      <c r="AL15" s="426"/>
      <c r="AM15" s="426"/>
      <c r="AN15" s="445"/>
      <c r="AO15" s="47"/>
      <c r="AP15" s="47"/>
      <c r="AQ15" s="47"/>
      <c r="AR15" s="47"/>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5"/>
      <c r="IL15" s="5"/>
      <c r="IM15" s="5"/>
    </row>
    <row r="16" spans="1:244" s="3" customFormat="1" ht="24.75" customHeight="1">
      <c r="A16" s="423" t="s">
        <v>331</v>
      </c>
      <c r="B16" s="424"/>
      <c r="C16" s="424"/>
      <c r="D16" s="424"/>
      <c r="E16" s="424"/>
      <c r="F16" s="424"/>
      <c r="G16" s="424"/>
      <c r="H16" s="419">
        <v>0</v>
      </c>
      <c r="I16" s="419"/>
      <c r="J16" s="419"/>
      <c r="K16" s="419"/>
      <c r="L16" s="419"/>
      <c r="M16" s="419"/>
      <c r="N16" s="419"/>
      <c r="O16" s="419"/>
      <c r="P16" s="419"/>
      <c r="Q16" s="419">
        <v>0</v>
      </c>
      <c r="R16" s="419"/>
      <c r="S16" s="419"/>
      <c r="T16" s="419"/>
      <c r="U16" s="419"/>
      <c r="V16" s="419">
        <v>0</v>
      </c>
      <c r="W16" s="419"/>
      <c r="X16" s="419"/>
      <c r="Y16" s="419"/>
      <c r="Z16" s="419"/>
      <c r="AA16" s="419">
        <v>0</v>
      </c>
      <c r="AB16" s="419"/>
      <c r="AC16" s="419"/>
      <c r="AD16" s="419"/>
      <c r="AE16" s="419"/>
      <c r="AF16" s="419"/>
      <c r="AG16" s="419"/>
      <c r="AH16" s="419"/>
      <c r="AI16" s="419"/>
      <c r="AJ16" s="420">
        <f aca="true" t="shared" si="1" ref="AJ16:AJ21">SUM(H16:AE16)</f>
        <v>0</v>
      </c>
      <c r="AK16" s="421"/>
      <c r="AL16" s="421"/>
      <c r="AM16" s="421"/>
      <c r="AN16" s="422"/>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row>
    <row r="17" spans="1:244" s="3" customFormat="1" ht="24.75" customHeight="1">
      <c r="A17" s="423" t="s">
        <v>332</v>
      </c>
      <c r="B17" s="424"/>
      <c r="C17" s="424"/>
      <c r="D17" s="424"/>
      <c r="E17" s="424"/>
      <c r="F17" s="424"/>
      <c r="G17" s="424"/>
      <c r="H17" s="419"/>
      <c r="I17" s="419"/>
      <c r="J17" s="419"/>
      <c r="K17" s="419"/>
      <c r="L17" s="419"/>
      <c r="M17" s="419"/>
      <c r="N17" s="419"/>
      <c r="O17" s="419"/>
      <c r="P17" s="419"/>
      <c r="Q17" s="419"/>
      <c r="R17" s="419"/>
      <c r="S17" s="419"/>
      <c r="T17" s="419"/>
      <c r="U17" s="419"/>
      <c r="V17" s="419"/>
      <c r="W17" s="419"/>
      <c r="X17" s="419"/>
      <c r="Y17" s="419"/>
      <c r="Z17" s="419"/>
      <c r="AA17" s="419">
        <v>4025940679</v>
      </c>
      <c r="AB17" s="419"/>
      <c r="AC17" s="419"/>
      <c r="AD17" s="419"/>
      <c r="AE17" s="419"/>
      <c r="AF17" s="419"/>
      <c r="AG17" s="419"/>
      <c r="AH17" s="419"/>
      <c r="AI17" s="419"/>
      <c r="AJ17" s="420">
        <f t="shared" si="1"/>
        <v>4025940679</v>
      </c>
      <c r="AK17" s="421"/>
      <c r="AL17" s="421"/>
      <c r="AM17" s="421"/>
      <c r="AN17" s="422"/>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row>
    <row r="18" spans="1:244" s="3" customFormat="1" ht="24.75" customHeight="1">
      <c r="A18" s="423" t="s">
        <v>528</v>
      </c>
      <c r="B18" s="424"/>
      <c r="C18" s="424"/>
      <c r="D18" s="424"/>
      <c r="E18" s="424"/>
      <c r="F18" s="424"/>
      <c r="G18" s="424"/>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419"/>
      <c r="AF18" s="419"/>
      <c r="AG18" s="419"/>
      <c r="AH18" s="419"/>
      <c r="AI18" s="419"/>
      <c r="AJ18" s="420">
        <f t="shared" si="1"/>
        <v>0</v>
      </c>
      <c r="AK18" s="421"/>
      <c r="AL18" s="421"/>
      <c r="AM18" s="421"/>
      <c r="AN18" s="422"/>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row>
    <row r="19" spans="1:244" s="3" customFormat="1" ht="24.75" customHeight="1">
      <c r="A19" s="423" t="s">
        <v>702</v>
      </c>
      <c r="B19" s="424"/>
      <c r="C19" s="424"/>
      <c r="D19" s="424"/>
      <c r="E19" s="424"/>
      <c r="F19" s="424"/>
      <c r="G19" s="424"/>
      <c r="H19" s="419">
        <v>0</v>
      </c>
      <c r="I19" s="419"/>
      <c r="J19" s="419"/>
      <c r="K19" s="419"/>
      <c r="L19" s="419"/>
      <c r="M19" s="419"/>
      <c r="N19" s="419"/>
      <c r="O19" s="419"/>
      <c r="P19" s="419"/>
      <c r="Q19" s="419">
        <v>0</v>
      </c>
      <c r="R19" s="419"/>
      <c r="S19" s="419"/>
      <c r="T19" s="419"/>
      <c r="U19" s="419"/>
      <c r="V19" s="419">
        <v>0</v>
      </c>
      <c r="W19" s="419"/>
      <c r="X19" s="419"/>
      <c r="Y19" s="419"/>
      <c r="Z19" s="419"/>
      <c r="AA19" s="419">
        <v>0</v>
      </c>
      <c r="AB19" s="419"/>
      <c r="AC19" s="419"/>
      <c r="AD19" s="419"/>
      <c r="AE19" s="419"/>
      <c r="AF19" s="419"/>
      <c r="AG19" s="419"/>
      <c r="AH19" s="419"/>
      <c r="AI19" s="419"/>
      <c r="AJ19" s="420">
        <f t="shared" si="1"/>
        <v>0</v>
      </c>
      <c r="AK19" s="421"/>
      <c r="AL19" s="421"/>
      <c r="AM19" s="421"/>
      <c r="AN19" s="422"/>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row>
    <row r="20" spans="1:244" s="3" customFormat="1" ht="24.75" customHeight="1">
      <c r="A20" s="423" t="s">
        <v>62</v>
      </c>
      <c r="B20" s="424"/>
      <c r="C20" s="424"/>
      <c r="D20" s="424"/>
      <c r="E20" s="424"/>
      <c r="F20" s="424"/>
      <c r="G20" s="424"/>
      <c r="H20" s="419"/>
      <c r="I20" s="419"/>
      <c r="J20" s="419"/>
      <c r="K20" s="419"/>
      <c r="L20" s="419"/>
      <c r="M20" s="419"/>
      <c r="N20" s="419"/>
      <c r="O20" s="419"/>
      <c r="P20" s="419"/>
      <c r="Q20" s="419"/>
      <c r="R20" s="419"/>
      <c r="S20" s="419"/>
      <c r="T20" s="419"/>
      <c r="U20" s="419"/>
      <c r="V20" s="419"/>
      <c r="W20" s="419"/>
      <c r="X20" s="419"/>
      <c r="Y20" s="419"/>
      <c r="Z20" s="419"/>
      <c r="AA20" s="419">
        <v>0</v>
      </c>
      <c r="AB20" s="419"/>
      <c r="AC20" s="419"/>
      <c r="AD20" s="419"/>
      <c r="AE20" s="419"/>
      <c r="AF20" s="419"/>
      <c r="AG20" s="419"/>
      <c r="AH20" s="419"/>
      <c r="AI20" s="419"/>
      <c r="AJ20" s="420">
        <f t="shared" si="1"/>
        <v>0</v>
      </c>
      <c r="AK20" s="421"/>
      <c r="AL20" s="421"/>
      <c r="AM20" s="421"/>
      <c r="AN20" s="422"/>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row>
    <row r="21" spans="1:244" s="3" customFormat="1" ht="24.75" customHeight="1">
      <c r="A21" s="423" t="s">
        <v>63</v>
      </c>
      <c r="B21" s="424"/>
      <c r="C21" s="424"/>
      <c r="D21" s="424"/>
      <c r="E21" s="424"/>
      <c r="F21" s="424"/>
      <c r="G21" s="424"/>
      <c r="H21" s="425">
        <v>0</v>
      </c>
      <c r="I21" s="425"/>
      <c r="J21" s="425"/>
      <c r="K21" s="425"/>
      <c r="L21" s="425"/>
      <c r="M21" s="419"/>
      <c r="N21" s="419"/>
      <c r="O21" s="419"/>
      <c r="P21" s="419"/>
      <c r="Q21" s="419">
        <v>0</v>
      </c>
      <c r="R21" s="419"/>
      <c r="S21" s="419"/>
      <c r="T21" s="419"/>
      <c r="U21" s="419"/>
      <c r="V21" s="425">
        <v>0</v>
      </c>
      <c r="W21" s="425"/>
      <c r="X21" s="425"/>
      <c r="Y21" s="425"/>
      <c r="Z21" s="425"/>
      <c r="AA21" s="425">
        <v>0</v>
      </c>
      <c r="AB21" s="425"/>
      <c r="AC21" s="425"/>
      <c r="AD21" s="425"/>
      <c r="AE21" s="425"/>
      <c r="AF21" s="419"/>
      <c r="AG21" s="419"/>
      <c r="AH21" s="419"/>
      <c r="AI21" s="419"/>
      <c r="AJ21" s="420">
        <f t="shared" si="1"/>
        <v>0</v>
      </c>
      <c r="AK21" s="421"/>
      <c r="AL21" s="421"/>
      <c r="AM21" s="421"/>
      <c r="AN21" s="422"/>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row>
    <row r="22" spans="1:244" s="4" customFormat="1" ht="24.75" customHeight="1" thickBot="1">
      <c r="A22" s="415" t="s">
        <v>285</v>
      </c>
      <c r="B22" s="416"/>
      <c r="C22" s="416"/>
      <c r="D22" s="416"/>
      <c r="E22" s="416"/>
      <c r="F22" s="416"/>
      <c r="G22" s="416"/>
      <c r="H22" s="417">
        <f>H15+H16+H18+H17-H21-H19</f>
        <v>35000000000</v>
      </c>
      <c r="I22" s="417"/>
      <c r="J22" s="417"/>
      <c r="K22" s="417"/>
      <c r="L22" s="417"/>
      <c r="M22" s="413"/>
      <c r="N22" s="413"/>
      <c r="O22" s="413"/>
      <c r="P22" s="413"/>
      <c r="Q22" s="417">
        <f>Q15+Q16+Q18+Q17-Q21-Q19</f>
        <v>10661971950</v>
      </c>
      <c r="R22" s="417"/>
      <c r="S22" s="417"/>
      <c r="T22" s="417"/>
      <c r="U22" s="417"/>
      <c r="V22" s="417">
        <f>V15+V16+V18+V17-V21-V19</f>
        <v>1610000000</v>
      </c>
      <c r="W22" s="417"/>
      <c r="X22" s="417"/>
      <c r="Y22" s="417"/>
      <c r="Z22" s="417"/>
      <c r="AA22" s="417">
        <f>AA15+AA16+AA18+AA17-AA21-AA19</f>
        <v>26140540965</v>
      </c>
      <c r="AB22" s="417"/>
      <c r="AC22" s="417"/>
      <c r="AD22" s="417"/>
      <c r="AE22" s="417"/>
      <c r="AF22" s="413"/>
      <c r="AG22" s="413"/>
      <c r="AH22" s="413"/>
      <c r="AI22" s="413"/>
      <c r="AJ22" s="413">
        <f>AJ15+AJ16+AJ17+AJ18-AJ19-AJ20-AJ21</f>
        <v>73412512915</v>
      </c>
      <c r="AK22" s="413"/>
      <c r="AL22" s="413"/>
      <c r="AM22" s="413"/>
      <c r="AN22" s="41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row>
    <row r="23" spans="1:244" s="1" customFormat="1" ht="15.75">
      <c r="A23" s="12"/>
      <c r="B23" s="12"/>
      <c r="C23" s="12"/>
      <c r="D23" s="12"/>
      <c r="E23" s="12"/>
      <c r="F23" s="12"/>
      <c r="G23" s="49"/>
      <c r="H23" s="49"/>
      <c r="I23" s="49"/>
      <c r="J23" s="49"/>
      <c r="K23" s="49"/>
      <c r="L23" s="49"/>
      <c r="M23" s="49"/>
      <c r="N23" s="49"/>
      <c r="O23" s="49"/>
      <c r="P23" s="49"/>
      <c r="Q23" s="49"/>
      <c r="R23" s="49"/>
      <c r="S23" s="49"/>
      <c r="T23" s="49"/>
      <c r="U23" s="49"/>
      <c r="V23" s="49"/>
      <c r="W23" s="49"/>
      <c r="X23" s="49"/>
      <c r="Y23" s="49"/>
      <c r="Z23" s="49"/>
      <c r="AA23" s="418"/>
      <c r="AB23" s="418"/>
      <c r="AC23" s="418"/>
      <c r="AD23" s="418"/>
      <c r="AE23" s="418"/>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row>
    <row r="24" spans="1:244" s="1" customFormat="1" ht="15.75">
      <c r="A24" s="12"/>
      <c r="B24" s="12"/>
      <c r="C24" s="12"/>
      <c r="D24" s="12"/>
      <c r="E24" s="12"/>
      <c r="F24" s="12"/>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12"/>
      <c r="AK24" s="412"/>
      <c r="AL24" s="412"/>
      <c r="AM24" s="412"/>
      <c r="AN24" s="412"/>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row>
    <row r="25" spans="1:244" s="1" customFormat="1" ht="15.75">
      <c r="A25" s="12"/>
      <c r="B25" s="12"/>
      <c r="C25" s="12"/>
      <c r="D25" s="12"/>
      <c r="E25" s="12"/>
      <c r="F25" s="12"/>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row>
    <row r="26" spans="1:244" s="1" customFormat="1" ht="15.75">
      <c r="A26" s="12"/>
      <c r="B26" s="12"/>
      <c r="C26" s="12"/>
      <c r="D26" s="12"/>
      <c r="E26" s="12"/>
      <c r="F26" s="12"/>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row>
    <row r="27" spans="1:244" s="1" customFormat="1" ht="15.75">
      <c r="A27" s="12"/>
      <c r="B27" s="12"/>
      <c r="C27" s="12"/>
      <c r="D27" s="12"/>
      <c r="E27" s="12"/>
      <c r="F27" s="12"/>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row>
    <row r="28" spans="1:244" s="1" customFormat="1" ht="15.75">
      <c r="A28" s="12"/>
      <c r="B28" s="12"/>
      <c r="C28" s="12"/>
      <c r="D28" s="12"/>
      <c r="E28" s="12"/>
      <c r="F28" s="12"/>
      <c r="G28" s="49"/>
      <c r="H28" s="49"/>
      <c r="I28" s="49"/>
      <c r="J28" s="49"/>
      <c r="K28" s="49"/>
      <c r="L28" s="49"/>
      <c r="M28" s="49"/>
      <c r="N28" s="49"/>
      <c r="O28" s="49"/>
      <c r="P28" s="49"/>
      <c r="Q28" s="49"/>
      <c r="R28" s="49"/>
      <c r="S28" s="49"/>
      <c r="T28" s="49"/>
      <c r="U28" s="49"/>
      <c r="V28" s="49"/>
      <c r="W28" s="49"/>
      <c r="X28" s="49"/>
      <c r="Y28" s="49"/>
      <c r="Z28" s="236"/>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row>
    <row r="29" spans="1:244" s="1" customFormat="1" ht="15.75">
      <c r="A29" s="12"/>
      <c r="B29" s="12"/>
      <c r="C29" s="12"/>
      <c r="D29" s="12"/>
      <c r="E29" s="12"/>
      <c r="F29" s="12"/>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row>
    <row r="30" spans="1:244" s="1" customFormat="1" ht="15.75">
      <c r="A30" s="12"/>
      <c r="B30" s="12"/>
      <c r="C30" s="12"/>
      <c r="D30" s="12"/>
      <c r="E30" s="12"/>
      <c r="F30" s="12"/>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row>
    <row r="31" spans="1:244" s="1" customFormat="1" ht="15.75">
      <c r="A31" s="12"/>
      <c r="B31" s="12"/>
      <c r="C31" s="12"/>
      <c r="D31" s="12"/>
      <c r="E31" s="12"/>
      <c r="F31" s="12"/>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row>
    <row r="32" spans="1:244" s="1" customFormat="1" ht="15.75">
      <c r="A32" s="12"/>
      <c r="B32" s="12"/>
      <c r="C32" s="12"/>
      <c r="D32" s="12"/>
      <c r="E32" s="12"/>
      <c r="F32" s="1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row>
    <row r="33" spans="1:244" s="1" customFormat="1" ht="15.75">
      <c r="A33" s="12"/>
      <c r="B33" s="12"/>
      <c r="C33" s="12"/>
      <c r="D33" s="12"/>
      <c r="E33" s="12"/>
      <c r="F33" s="12"/>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row>
    <row r="34" spans="1:244" s="1" customFormat="1" ht="15.75">
      <c r="A34" s="12"/>
      <c r="B34" s="12"/>
      <c r="C34" s="12"/>
      <c r="D34" s="12"/>
      <c r="E34" s="12"/>
      <c r="F34" s="12"/>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row>
    <row r="35" spans="1:244" s="1" customFormat="1" ht="15.75">
      <c r="A35" s="12"/>
      <c r="B35" s="12"/>
      <c r="C35" s="12"/>
      <c r="D35" s="12"/>
      <c r="E35" s="12"/>
      <c r="F35" s="12"/>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row>
    <row r="36" spans="1:244" s="1" customFormat="1" ht="15.75">
      <c r="A36" s="12"/>
      <c r="B36" s="12"/>
      <c r="C36" s="12"/>
      <c r="D36" s="12"/>
      <c r="E36" s="12"/>
      <c r="F36" s="12"/>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row>
    <row r="37" spans="1:244" s="1" customFormat="1" ht="15.75">
      <c r="A37" s="12"/>
      <c r="B37" s="12"/>
      <c r="C37" s="12"/>
      <c r="D37" s="12"/>
      <c r="E37" s="12"/>
      <c r="F37" s="12"/>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row>
    <row r="38" spans="1:244" s="1" customFormat="1" ht="15.75">
      <c r="A38" s="12"/>
      <c r="B38" s="12"/>
      <c r="C38" s="12"/>
      <c r="D38" s="12"/>
      <c r="E38" s="12"/>
      <c r="F38" s="12"/>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row>
    <row r="39" spans="1:244" s="1" customFormat="1" ht="15.75">
      <c r="A39" s="12"/>
      <c r="B39" s="12"/>
      <c r="C39" s="12"/>
      <c r="D39" s="12"/>
      <c r="E39" s="12"/>
      <c r="F39" s="12"/>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row>
    <row r="40" spans="1:244" s="1" customFormat="1" ht="15.75">
      <c r="A40" s="12"/>
      <c r="B40" s="12"/>
      <c r="C40" s="12"/>
      <c r="D40" s="12"/>
      <c r="E40" s="12"/>
      <c r="F40" s="12"/>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row>
    <row r="41" spans="1:244" s="1" customFormat="1" ht="15.75">
      <c r="A41" s="12"/>
      <c r="B41" s="12"/>
      <c r="C41" s="12"/>
      <c r="D41" s="12"/>
      <c r="E41" s="12"/>
      <c r="F41" s="12"/>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row>
    <row r="42" spans="1:244" s="1" customFormat="1" ht="15.75">
      <c r="A42" s="12"/>
      <c r="B42" s="12"/>
      <c r="C42" s="12"/>
      <c r="D42" s="12"/>
      <c r="E42" s="12"/>
      <c r="F42" s="12"/>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row>
    <row r="43" spans="1:244" s="1" customFormat="1" ht="15.75">
      <c r="A43" s="12"/>
      <c r="B43" s="12"/>
      <c r="C43" s="12"/>
      <c r="D43" s="12"/>
      <c r="E43" s="12"/>
      <c r="F43" s="12"/>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row>
    <row r="44" spans="1:244" s="1" customFormat="1" ht="15.75">
      <c r="A44" s="12"/>
      <c r="B44" s="12"/>
      <c r="C44" s="12"/>
      <c r="D44" s="12"/>
      <c r="E44" s="12"/>
      <c r="F44" s="12"/>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row>
    <row r="45" spans="1:244" s="1" customFormat="1" ht="15.75">
      <c r="A45" s="12"/>
      <c r="B45" s="12"/>
      <c r="C45" s="12"/>
      <c r="D45" s="12"/>
      <c r="E45" s="12"/>
      <c r="F45" s="12"/>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row>
    <row r="46" spans="1:244" s="1" customFormat="1" ht="15.75">
      <c r="A46" s="12"/>
      <c r="B46" s="12"/>
      <c r="C46" s="12"/>
      <c r="D46" s="12"/>
      <c r="E46" s="12"/>
      <c r="F46" s="12"/>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row>
    <row r="47" spans="1:244" s="1" customFormat="1" ht="15.75">
      <c r="A47" s="12"/>
      <c r="B47" s="12"/>
      <c r="C47" s="12"/>
      <c r="D47" s="12"/>
      <c r="E47" s="12"/>
      <c r="F47" s="12"/>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row>
    <row r="48" spans="1:244" s="1" customFormat="1" ht="15.75">
      <c r="A48" s="12"/>
      <c r="B48" s="12"/>
      <c r="C48" s="12"/>
      <c r="D48" s="12"/>
      <c r="E48" s="12"/>
      <c r="F48" s="12"/>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row>
    <row r="49" spans="1:244" s="1" customFormat="1" ht="15.75">
      <c r="A49" s="12"/>
      <c r="B49" s="12"/>
      <c r="C49" s="12"/>
      <c r="D49" s="12"/>
      <c r="E49" s="12"/>
      <c r="F49" s="12"/>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row>
    <row r="50" spans="1:244" s="1" customFormat="1" ht="15.75">
      <c r="A50" s="12"/>
      <c r="B50" s="12"/>
      <c r="C50" s="12"/>
      <c r="D50" s="12"/>
      <c r="E50" s="12"/>
      <c r="F50" s="12"/>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row>
    <row r="51" spans="1:244" s="1" customFormat="1" ht="15.75">
      <c r="A51" s="12"/>
      <c r="B51" s="12"/>
      <c r="C51" s="12"/>
      <c r="D51" s="12"/>
      <c r="E51" s="12"/>
      <c r="F51" s="12"/>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row>
    <row r="52" spans="1:244" s="1" customFormat="1" ht="15.75">
      <c r="A52" s="12"/>
      <c r="B52" s="12"/>
      <c r="C52" s="12"/>
      <c r="D52" s="12"/>
      <c r="E52" s="12"/>
      <c r="F52" s="12"/>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row>
    <row r="53" spans="1:244" s="1" customFormat="1" ht="15.75">
      <c r="A53" s="12"/>
      <c r="B53" s="12"/>
      <c r="C53" s="12"/>
      <c r="D53" s="12"/>
      <c r="E53" s="12"/>
      <c r="F53" s="12"/>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row>
    <row r="54" spans="1:244" s="1" customFormat="1" ht="15.75">
      <c r="A54" s="12"/>
      <c r="B54" s="12"/>
      <c r="C54" s="12"/>
      <c r="D54" s="12"/>
      <c r="E54" s="12"/>
      <c r="F54" s="12"/>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row>
    <row r="55" spans="1:244" s="1" customFormat="1" ht="15.75">
      <c r="A55" s="12"/>
      <c r="B55" s="12"/>
      <c r="C55" s="12"/>
      <c r="D55" s="12"/>
      <c r="E55" s="12"/>
      <c r="F55" s="12"/>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row>
    <row r="56" spans="1:244" s="1" customFormat="1" ht="15.75">
      <c r="A56" s="12"/>
      <c r="B56" s="12"/>
      <c r="C56" s="12"/>
      <c r="D56" s="12"/>
      <c r="E56" s="12"/>
      <c r="F56" s="12"/>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row>
    <row r="57" spans="1:244" s="1" customFormat="1" ht="15.75">
      <c r="A57" s="12"/>
      <c r="B57" s="12"/>
      <c r="C57" s="12"/>
      <c r="D57" s="12"/>
      <c r="E57" s="12"/>
      <c r="F57" s="12"/>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row>
    <row r="58" spans="1:244" s="1" customFormat="1" ht="15.75">
      <c r="A58" s="12"/>
      <c r="B58" s="12"/>
      <c r="C58" s="12"/>
      <c r="D58" s="12"/>
      <c r="E58" s="12"/>
      <c r="F58" s="12"/>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row>
    <row r="59" spans="1:244" s="1" customFormat="1" ht="15.75">
      <c r="A59" s="12"/>
      <c r="B59" s="12"/>
      <c r="C59" s="12"/>
      <c r="D59" s="12"/>
      <c r="E59" s="12"/>
      <c r="F59" s="12"/>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row>
    <row r="60" spans="1:244" s="1" customFormat="1" ht="15.75">
      <c r="A60" s="12"/>
      <c r="B60" s="12"/>
      <c r="C60" s="12"/>
      <c r="D60" s="12"/>
      <c r="E60" s="12"/>
      <c r="F60" s="12"/>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row>
    <row r="61" spans="1:244" s="1" customFormat="1" ht="15.75">
      <c r="A61" s="12"/>
      <c r="B61" s="12"/>
      <c r="C61" s="12"/>
      <c r="D61" s="12"/>
      <c r="E61" s="12"/>
      <c r="F61" s="12"/>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row>
    <row r="62" spans="1:244" s="1" customFormat="1" ht="15.75">
      <c r="A62" s="12"/>
      <c r="B62" s="12"/>
      <c r="C62" s="12"/>
      <c r="D62" s="12"/>
      <c r="E62" s="12"/>
      <c r="F62" s="12"/>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row>
    <row r="63" spans="1:244" s="1" customFormat="1" ht="15.75">
      <c r="A63" s="12"/>
      <c r="B63" s="12"/>
      <c r="C63" s="12"/>
      <c r="D63" s="12"/>
      <c r="E63" s="12"/>
      <c r="F63" s="12"/>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row>
    <row r="64" spans="1:244" s="1" customFormat="1" ht="15.75">
      <c r="A64" s="12"/>
      <c r="B64" s="12"/>
      <c r="C64" s="12"/>
      <c r="D64" s="12"/>
      <c r="E64" s="12"/>
      <c r="F64" s="12"/>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row>
    <row r="65" spans="1:244" s="1" customFormat="1" ht="15.75">
      <c r="A65" s="12"/>
      <c r="B65" s="12"/>
      <c r="C65" s="12"/>
      <c r="D65" s="12"/>
      <c r="E65" s="12"/>
      <c r="F65" s="12"/>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row>
    <row r="66" spans="1:244" s="1" customFormat="1" ht="15.75">
      <c r="A66" s="12"/>
      <c r="B66" s="12"/>
      <c r="C66" s="12"/>
      <c r="D66" s="12"/>
      <c r="E66" s="12"/>
      <c r="F66" s="12"/>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c r="EC66" s="49"/>
      <c r="ED66" s="49"/>
      <c r="EE66" s="49"/>
      <c r="EF66" s="49"/>
      <c r="EG66" s="49"/>
      <c r="EH66" s="49"/>
      <c r="EI66" s="49"/>
      <c r="EJ66" s="49"/>
      <c r="EK66" s="49"/>
      <c r="EL66" s="49"/>
      <c r="EM66" s="49"/>
      <c r="EN66" s="49"/>
      <c r="EO66" s="49"/>
      <c r="EP66" s="49"/>
      <c r="EQ66" s="49"/>
      <c r="ER66" s="49"/>
      <c r="ES66" s="49"/>
      <c r="ET66" s="49"/>
      <c r="EU66" s="49"/>
      <c r="EV66" s="49"/>
      <c r="EW66" s="49"/>
      <c r="EX66" s="49"/>
      <c r="EY66" s="49"/>
      <c r="EZ66" s="49"/>
      <c r="FA66" s="49"/>
      <c r="FB66" s="49"/>
      <c r="FC66" s="49"/>
      <c r="FD66" s="49"/>
      <c r="FE66" s="49"/>
      <c r="FF66" s="49"/>
      <c r="FG66" s="49"/>
      <c r="FH66" s="49"/>
      <c r="FI66" s="49"/>
      <c r="FJ66" s="49"/>
      <c r="FK66" s="49"/>
      <c r="FL66" s="49"/>
      <c r="FM66" s="49"/>
      <c r="FN66" s="49"/>
      <c r="FO66" s="49"/>
      <c r="FP66" s="49"/>
      <c r="FQ66" s="49"/>
      <c r="FR66" s="49"/>
      <c r="FS66" s="49"/>
      <c r="FT66" s="49"/>
      <c r="FU66" s="49"/>
      <c r="FV66" s="49"/>
      <c r="FW66" s="49"/>
      <c r="FX66" s="49"/>
      <c r="FY66" s="49"/>
      <c r="FZ66" s="49"/>
      <c r="GA66" s="49"/>
      <c r="GB66" s="49"/>
      <c r="GC66" s="49"/>
      <c r="GD66" s="49"/>
      <c r="GE66" s="49"/>
      <c r="GF66" s="49"/>
      <c r="GG66" s="49"/>
      <c r="GH66" s="49"/>
      <c r="GI66" s="49"/>
      <c r="GJ66" s="49"/>
      <c r="GK66" s="49"/>
      <c r="GL66" s="49"/>
      <c r="GM66" s="49"/>
      <c r="GN66" s="49"/>
      <c r="GO66" s="49"/>
      <c r="GP66" s="49"/>
      <c r="GQ66" s="49"/>
      <c r="GR66" s="49"/>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row>
    <row r="67" spans="1:244" s="1" customFormat="1" ht="15.75">
      <c r="A67" s="12"/>
      <c r="B67" s="12"/>
      <c r="C67" s="12"/>
      <c r="D67" s="12"/>
      <c r="E67" s="12"/>
      <c r="F67" s="12"/>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c r="EC67" s="49"/>
      <c r="ED67" s="49"/>
      <c r="EE67" s="49"/>
      <c r="EF67" s="49"/>
      <c r="EG67" s="49"/>
      <c r="EH67" s="49"/>
      <c r="EI67" s="49"/>
      <c r="EJ67" s="49"/>
      <c r="EK67" s="49"/>
      <c r="EL67" s="49"/>
      <c r="EM67" s="49"/>
      <c r="EN67" s="49"/>
      <c r="EO67" s="49"/>
      <c r="EP67" s="49"/>
      <c r="EQ67" s="49"/>
      <c r="ER67" s="49"/>
      <c r="ES67" s="49"/>
      <c r="ET67" s="49"/>
      <c r="EU67" s="49"/>
      <c r="EV67" s="49"/>
      <c r="EW67" s="49"/>
      <c r="EX67" s="49"/>
      <c r="EY67" s="49"/>
      <c r="EZ67" s="49"/>
      <c r="FA67" s="49"/>
      <c r="FB67" s="49"/>
      <c r="FC67" s="49"/>
      <c r="FD67" s="49"/>
      <c r="FE67" s="49"/>
      <c r="FF67" s="49"/>
      <c r="FG67" s="49"/>
      <c r="FH67" s="49"/>
      <c r="FI67" s="49"/>
      <c r="FJ67" s="49"/>
      <c r="FK67" s="49"/>
      <c r="FL67" s="49"/>
      <c r="FM67" s="49"/>
      <c r="FN67" s="49"/>
      <c r="FO67" s="49"/>
      <c r="FP67" s="49"/>
      <c r="FQ67" s="49"/>
      <c r="FR67" s="49"/>
      <c r="FS67" s="49"/>
      <c r="FT67" s="49"/>
      <c r="FU67" s="49"/>
      <c r="FV67" s="49"/>
      <c r="FW67" s="49"/>
      <c r="FX67" s="49"/>
      <c r="FY67" s="49"/>
      <c r="FZ67" s="49"/>
      <c r="GA67" s="49"/>
      <c r="GB67" s="49"/>
      <c r="GC67" s="49"/>
      <c r="GD67" s="49"/>
      <c r="GE67" s="49"/>
      <c r="GF67" s="49"/>
      <c r="GG67" s="49"/>
      <c r="GH67" s="49"/>
      <c r="GI67" s="49"/>
      <c r="GJ67" s="49"/>
      <c r="GK67" s="49"/>
      <c r="GL67" s="49"/>
      <c r="GM67" s="49"/>
      <c r="GN67" s="49"/>
      <c r="GO67" s="49"/>
      <c r="GP67" s="49"/>
      <c r="GQ67" s="49"/>
      <c r="GR67" s="49"/>
      <c r="GS67" s="49"/>
      <c r="GT67" s="49"/>
      <c r="GU67" s="49"/>
      <c r="GV67" s="49"/>
      <c r="GW67" s="49"/>
      <c r="GX67" s="49"/>
      <c r="GY67" s="49"/>
      <c r="GZ67" s="49"/>
      <c r="HA67" s="49"/>
      <c r="HB67" s="49"/>
      <c r="HC67" s="49"/>
      <c r="HD67" s="49"/>
      <c r="HE67" s="49"/>
      <c r="HF67" s="49"/>
      <c r="HG67" s="49"/>
      <c r="HH67" s="49"/>
      <c r="HI67" s="49"/>
      <c r="HJ67" s="49"/>
      <c r="HK67" s="49"/>
      <c r="HL67" s="49"/>
      <c r="HM67" s="49"/>
      <c r="HN67" s="49"/>
      <c r="HO67" s="49"/>
      <c r="HP67" s="49"/>
      <c r="HQ67" s="49"/>
      <c r="HR67" s="49"/>
      <c r="HS67" s="49"/>
      <c r="HT67" s="49"/>
      <c r="HU67" s="49"/>
      <c r="HV67" s="49"/>
      <c r="HW67" s="49"/>
      <c r="HX67" s="49"/>
      <c r="HY67" s="49"/>
      <c r="HZ67" s="49"/>
      <c r="IA67" s="49"/>
      <c r="IB67" s="49"/>
      <c r="IC67" s="49"/>
      <c r="ID67" s="49"/>
      <c r="IE67" s="49"/>
      <c r="IF67" s="49"/>
      <c r="IG67" s="49"/>
      <c r="IH67" s="49"/>
      <c r="II67" s="49"/>
      <c r="IJ67" s="49"/>
    </row>
    <row r="68" spans="1:244" s="1" customFormat="1" ht="15.75">
      <c r="A68" s="12"/>
      <c r="B68" s="12"/>
      <c r="C68" s="12"/>
      <c r="D68" s="12"/>
      <c r="E68" s="12"/>
      <c r="F68" s="12"/>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row>
    <row r="69" spans="1:244" s="1" customFormat="1" ht="15.75">
      <c r="A69" s="12"/>
      <c r="B69" s="12"/>
      <c r="C69" s="12"/>
      <c r="D69" s="12"/>
      <c r="E69" s="12"/>
      <c r="F69" s="12"/>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c r="IB69" s="49"/>
      <c r="IC69" s="49"/>
      <c r="ID69" s="49"/>
      <c r="IE69" s="49"/>
      <c r="IF69" s="49"/>
      <c r="IG69" s="49"/>
      <c r="IH69" s="49"/>
      <c r="II69" s="49"/>
      <c r="IJ69" s="49"/>
    </row>
    <row r="70" spans="1:244" s="1" customFormat="1" ht="15.75">
      <c r="A70" s="12"/>
      <c r="B70" s="12"/>
      <c r="C70" s="12"/>
      <c r="D70" s="12"/>
      <c r="E70" s="12"/>
      <c r="F70" s="12"/>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c r="BN70" s="49"/>
      <c r="BO70" s="49"/>
      <c r="BP70" s="49"/>
      <c r="BQ70" s="49"/>
      <c r="BR70" s="49"/>
      <c r="BS70" s="49"/>
      <c r="BT70" s="49"/>
      <c r="BU70" s="49"/>
      <c r="BV70" s="49"/>
      <c r="BW70" s="49"/>
      <c r="BX70" s="49"/>
      <c r="BY70" s="49"/>
      <c r="BZ70" s="49"/>
      <c r="CA70" s="49"/>
      <c r="CB70" s="49"/>
      <c r="CC70" s="49"/>
      <c r="CD70" s="49"/>
      <c r="CE70" s="49"/>
      <c r="CF70" s="49"/>
      <c r="CG70" s="49"/>
      <c r="CH70" s="49"/>
      <c r="CI70" s="49"/>
      <c r="CJ70" s="49"/>
      <c r="CK70" s="49"/>
      <c r="CL70" s="49"/>
      <c r="CM70" s="49"/>
      <c r="CN70" s="49"/>
      <c r="CO70" s="49"/>
      <c r="CP70" s="49"/>
      <c r="CQ70" s="49"/>
      <c r="CR70" s="49"/>
      <c r="CS70" s="49"/>
      <c r="CT70" s="49"/>
      <c r="CU70" s="49"/>
      <c r="CV70" s="49"/>
      <c r="CW70" s="49"/>
      <c r="CX70" s="49"/>
      <c r="CY70" s="49"/>
      <c r="CZ70" s="49"/>
      <c r="DA70" s="49"/>
      <c r="DB70" s="49"/>
      <c r="DC70" s="49"/>
      <c r="DD70" s="49"/>
      <c r="DE70" s="49"/>
      <c r="DF70" s="49"/>
      <c r="DG70" s="49"/>
      <c r="DH70" s="49"/>
      <c r="DI70" s="49"/>
      <c r="DJ70" s="49"/>
      <c r="DK70" s="49"/>
      <c r="DL70" s="49"/>
      <c r="DM70" s="49"/>
      <c r="DN70" s="49"/>
      <c r="DO70" s="49"/>
      <c r="DP70" s="49"/>
      <c r="DQ70" s="49"/>
      <c r="DR70" s="49"/>
      <c r="DS70" s="49"/>
      <c r="DT70" s="49"/>
      <c r="DU70" s="49"/>
      <c r="DV70" s="49"/>
      <c r="DW70" s="49"/>
      <c r="DX70" s="49"/>
      <c r="DY70" s="49"/>
      <c r="DZ70" s="49"/>
      <c r="EA70" s="49"/>
      <c r="EB70" s="49"/>
      <c r="EC70" s="49"/>
      <c r="ED70" s="49"/>
      <c r="EE70" s="49"/>
      <c r="EF70" s="49"/>
      <c r="EG70" s="49"/>
      <c r="EH70" s="49"/>
      <c r="EI70" s="49"/>
      <c r="EJ70" s="49"/>
      <c r="EK70" s="49"/>
      <c r="EL70" s="49"/>
      <c r="EM70" s="49"/>
      <c r="EN70" s="49"/>
      <c r="EO70" s="49"/>
      <c r="EP70" s="49"/>
      <c r="EQ70" s="49"/>
      <c r="ER70" s="49"/>
      <c r="ES70" s="49"/>
      <c r="ET70" s="49"/>
      <c r="EU70" s="49"/>
      <c r="EV70" s="49"/>
      <c r="EW70" s="49"/>
      <c r="EX70" s="49"/>
      <c r="EY70" s="49"/>
      <c r="EZ70" s="49"/>
      <c r="FA70" s="49"/>
      <c r="FB70" s="49"/>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c r="GU70" s="49"/>
      <c r="GV70" s="49"/>
      <c r="GW70" s="49"/>
      <c r="GX70" s="49"/>
      <c r="GY70" s="49"/>
      <c r="GZ70" s="49"/>
      <c r="HA70" s="49"/>
      <c r="HB70" s="49"/>
      <c r="HC70" s="49"/>
      <c r="HD70" s="49"/>
      <c r="HE70" s="49"/>
      <c r="HF70" s="49"/>
      <c r="HG70" s="49"/>
      <c r="HH70" s="49"/>
      <c r="HI70" s="49"/>
      <c r="HJ70" s="49"/>
      <c r="HK70" s="49"/>
      <c r="HL70" s="49"/>
      <c r="HM70" s="49"/>
      <c r="HN70" s="49"/>
      <c r="HO70" s="49"/>
      <c r="HP70" s="49"/>
      <c r="HQ70" s="49"/>
      <c r="HR70" s="49"/>
      <c r="HS70" s="49"/>
      <c r="HT70" s="49"/>
      <c r="HU70" s="49"/>
      <c r="HV70" s="49"/>
      <c r="HW70" s="49"/>
      <c r="HX70" s="49"/>
      <c r="HY70" s="49"/>
      <c r="HZ70" s="49"/>
      <c r="IA70" s="49"/>
      <c r="IB70" s="49"/>
      <c r="IC70" s="49"/>
      <c r="ID70" s="49"/>
      <c r="IE70" s="49"/>
      <c r="IF70" s="49"/>
      <c r="IG70" s="49"/>
      <c r="IH70" s="49"/>
      <c r="II70" s="49"/>
      <c r="IJ70" s="49"/>
    </row>
    <row r="71" spans="1:244" s="1" customFormat="1" ht="15.75">
      <c r="A71" s="12"/>
      <c r="B71" s="12"/>
      <c r="C71" s="12"/>
      <c r="D71" s="12"/>
      <c r="E71" s="12"/>
      <c r="F71" s="12"/>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c r="BN71" s="49"/>
      <c r="BO71" s="49"/>
      <c r="BP71" s="49"/>
      <c r="BQ71" s="49"/>
      <c r="BR71" s="49"/>
      <c r="BS71" s="49"/>
      <c r="BT71" s="49"/>
      <c r="BU71" s="49"/>
      <c r="BV71" s="49"/>
      <c r="BW71" s="49"/>
      <c r="BX71" s="49"/>
      <c r="BY71" s="49"/>
      <c r="BZ71" s="49"/>
      <c r="CA71" s="49"/>
      <c r="CB71" s="49"/>
      <c r="CC71" s="49"/>
      <c r="CD71" s="49"/>
      <c r="CE71" s="49"/>
      <c r="CF71" s="49"/>
      <c r="CG71" s="49"/>
      <c r="CH71" s="49"/>
      <c r="CI71" s="49"/>
      <c r="CJ71" s="49"/>
      <c r="CK71" s="49"/>
      <c r="CL71" s="49"/>
      <c r="CM71" s="49"/>
      <c r="CN71" s="49"/>
      <c r="CO71" s="49"/>
      <c r="CP71" s="49"/>
      <c r="CQ71" s="49"/>
      <c r="CR71" s="49"/>
      <c r="CS71" s="49"/>
      <c r="CT71" s="49"/>
      <c r="CU71" s="49"/>
      <c r="CV71" s="49"/>
      <c r="CW71" s="49"/>
      <c r="CX71" s="49"/>
      <c r="CY71" s="49"/>
      <c r="CZ71" s="49"/>
      <c r="DA71" s="49"/>
      <c r="DB71" s="49"/>
      <c r="DC71" s="49"/>
      <c r="DD71" s="49"/>
      <c r="DE71" s="49"/>
      <c r="DF71" s="49"/>
      <c r="DG71" s="49"/>
      <c r="DH71" s="49"/>
      <c r="DI71" s="49"/>
      <c r="DJ71" s="49"/>
      <c r="DK71" s="49"/>
      <c r="DL71" s="49"/>
      <c r="DM71" s="49"/>
      <c r="DN71" s="49"/>
      <c r="DO71" s="49"/>
      <c r="DP71" s="49"/>
      <c r="DQ71" s="49"/>
      <c r="DR71" s="49"/>
      <c r="DS71" s="49"/>
      <c r="DT71" s="49"/>
      <c r="DU71" s="49"/>
      <c r="DV71" s="49"/>
      <c r="DW71" s="49"/>
      <c r="DX71" s="49"/>
      <c r="DY71" s="49"/>
      <c r="DZ71" s="49"/>
      <c r="EA71" s="49"/>
      <c r="EB71" s="49"/>
      <c r="EC71" s="49"/>
      <c r="ED71" s="49"/>
      <c r="EE71" s="49"/>
      <c r="EF71" s="49"/>
      <c r="EG71" s="49"/>
      <c r="EH71" s="49"/>
      <c r="EI71" s="49"/>
      <c r="EJ71" s="49"/>
      <c r="EK71" s="49"/>
      <c r="EL71" s="49"/>
      <c r="EM71" s="49"/>
      <c r="EN71" s="49"/>
      <c r="EO71" s="49"/>
      <c r="EP71" s="49"/>
      <c r="EQ71" s="49"/>
      <c r="ER71" s="49"/>
      <c r="ES71" s="49"/>
      <c r="ET71" s="49"/>
      <c r="EU71" s="49"/>
      <c r="EV71" s="49"/>
      <c r="EW71" s="49"/>
      <c r="EX71" s="49"/>
      <c r="EY71" s="49"/>
      <c r="EZ71" s="49"/>
      <c r="FA71" s="49"/>
      <c r="FB71" s="49"/>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c r="GU71" s="49"/>
      <c r="GV71" s="49"/>
      <c r="GW71" s="49"/>
      <c r="GX71" s="49"/>
      <c r="GY71" s="49"/>
      <c r="GZ71" s="49"/>
      <c r="HA71" s="49"/>
      <c r="HB71" s="49"/>
      <c r="HC71" s="49"/>
      <c r="HD71" s="49"/>
      <c r="HE71" s="49"/>
      <c r="HF71" s="49"/>
      <c r="HG71" s="49"/>
      <c r="HH71" s="49"/>
      <c r="HI71" s="49"/>
      <c r="HJ71" s="49"/>
      <c r="HK71" s="49"/>
      <c r="HL71" s="49"/>
      <c r="HM71" s="49"/>
      <c r="HN71" s="49"/>
      <c r="HO71" s="49"/>
      <c r="HP71" s="49"/>
      <c r="HQ71" s="49"/>
      <c r="HR71" s="49"/>
      <c r="HS71" s="49"/>
      <c r="HT71" s="49"/>
      <c r="HU71" s="49"/>
      <c r="HV71" s="49"/>
      <c r="HW71" s="49"/>
      <c r="HX71" s="49"/>
      <c r="HY71" s="49"/>
      <c r="HZ71" s="49"/>
      <c r="IA71" s="49"/>
      <c r="IB71" s="49"/>
      <c r="IC71" s="49"/>
      <c r="ID71" s="49"/>
      <c r="IE71" s="49"/>
      <c r="IF71" s="49"/>
      <c r="IG71" s="49"/>
      <c r="IH71" s="49"/>
      <c r="II71" s="49"/>
      <c r="IJ71" s="49"/>
    </row>
    <row r="72" spans="1:244" s="1" customFormat="1" ht="15.75">
      <c r="A72" s="12"/>
      <c r="B72" s="12"/>
      <c r="C72" s="12"/>
      <c r="D72" s="12"/>
      <c r="E72" s="12"/>
      <c r="F72" s="12"/>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c r="IB72" s="49"/>
      <c r="IC72" s="49"/>
      <c r="ID72" s="49"/>
      <c r="IE72" s="49"/>
      <c r="IF72" s="49"/>
      <c r="IG72" s="49"/>
      <c r="IH72" s="49"/>
      <c r="II72" s="49"/>
      <c r="IJ72" s="49"/>
    </row>
    <row r="73" spans="1:244" s="1" customFormat="1" ht="15.75">
      <c r="A73" s="12"/>
      <c r="B73" s="12"/>
      <c r="C73" s="12"/>
      <c r="D73" s="12"/>
      <c r="E73" s="12"/>
      <c r="F73" s="12"/>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c r="IB73" s="49"/>
      <c r="IC73" s="49"/>
      <c r="ID73" s="49"/>
      <c r="IE73" s="49"/>
      <c r="IF73" s="49"/>
      <c r="IG73" s="49"/>
      <c r="IH73" s="49"/>
      <c r="II73" s="49"/>
      <c r="IJ73" s="49"/>
    </row>
    <row r="74" spans="1:244" s="1" customFormat="1" ht="15.75">
      <c r="A74" s="12"/>
      <c r="B74" s="12"/>
      <c r="C74" s="12"/>
      <c r="D74" s="12"/>
      <c r="E74" s="12"/>
      <c r="F74" s="12"/>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c r="IB74" s="49"/>
      <c r="IC74" s="49"/>
      <c r="ID74" s="49"/>
      <c r="IE74" s="49"/>
      <c r="IF74" s="49"/>
      <c r="IG74" s="49"/>
      <c r="IH74" s="49"/>
      <c r="II74" s="49"/>
      <c r="IJ74" s="49"/>
    </row>
    <row r="75" spans="1:244" s="1" customFormat="1" ht="15.75">
      <c r="A75" s="12"/>
      <c r="B75" s="12"/>
      <c r="C75" s="12"/>
      <c r="D75" s="12"/>
      <c r="E75" s="12"/>
      <c r="F75" s="12"/>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c r="CO75" s="49"/>
      <c r="CP75" s="49"/>
      <c r="CQ75" s="49"/>
      <c r="CR75" s="49"/>
      <c r="CS75" s="49"/>
      <c r="CT75" s="49"/>
      <c r="CU75" s="49"/>
      <c r="CV75" s="49"/>
      <c r="CW75" s="49"/>
      <c r="CX75" s="49"/>
      <c r="CY75" s="49"/>
      <c r="CZ75" s="49"/>
      <c r="DA75" s="49"/>
      <c r="DB75" s="49"/>
      <c r="DC75" s="49"/>
      <c r="DD75" s="49"/>
      <c r="DE75" s="49"/>
      <c r="DF75" s="49"/>
      <c r="DG75" s="49"/>
      <c r="DH75" s="49"/>
      <c r="DI75" s="49"/>
      <c r="DJ75" s="49"/>
      <c r="DK75" s="49"/>
      <c r="DL75" s="49"/>
      <c r="DM75" s="49"/>
      <c r="DN75" s="49"/>
      <c r="DO75" s="49"/>
      <c r="DP75" s="49"/>
      <c r="DQ75" s="49"/>
      <c r="DR75" s="49"/>
      <c r="DS75" s="49"/>
      <c r="DT75" s="49"/>
      <c r="DU75" s="49"/>
      <c r="DV75" s="49"/>
      <c r="DW75" s="49"/>
      <c r="DX75" s="49"/>
      <c r="DY75" s="49"/>
      <c r="DZ75" s="49"/>
      <c r="EA75" s="49"/>
      <c r="EB75" s="49"/>
      <c r="EC75" s="49"/>
      <c r="ED75" s="49"/>
      <c r="EE75" s="49"/>
      <c r="EF75" s="49"/>
      <c r="EG75" s="49"/>
      <c r="EH75" s="49"/>
      <c r="EI75" s="49"/>
      <c r="EJ75" s="49"/>
      <c r="EK75" s="49"/>
      <c r="EL75" s="49"/>
      <c r="EM75" s="49"/>
      <c r="EN75" s="49"/>
      <c r="EO75" s="49"/>
      <c r="EP75" s="49"/>
      <c r="EQ75" s="49"/>
      <c r="ER75" s="49"/>
      <c r="ES75" s="49"/>
      <c r="ET75" s="49"/>
      <c r="EU75" s="49"/>
      <c r="EV75" s="49"/>
      <c r="EW75" s="49"/>
      <c r="EX75" s="49"/>
      <c r="EY75" s="49"/>
      <c r="EZ75" s="49"/>
      <c r="FA75" s="49"/>
      <c r="FB75" s="49"/>
      <c r="FC75" s="49"/>
      <c r="FD75" s="49"/>
      <c r="FE75" s="49"/>
      <c r="FF75" s="49"/>
      <c r="FG75" s="49"/>
      <c r="FH75" s="49"/>
      <c r="FI75" s="49"/>
      <c r="FJ75" s="49"/>
      <c r="FK75" s="49"/>
      <c r="FL75" s="49"/>
      <c r="FM75" s="49"/>
      <c r="FN75" s="49"/>
      <c r="FO75" s="49"/>
      <c r="FP75" s="49"/>
      <c r="FQ75" s="49"/>
      <c r="FR75" s="49"/>
      <c r="FS75" s="49"/>
      <c r="FT75" s="49"/>
      <c r="FU75" s="49"/>
      <c r="FV75" s="49"/>
      <c r="FW75" s="49"/>
      <c r="FX75" s="49"/>
      <c r="FY75" s="49"/>
      <c r="FZ75" s="49"/>
      <c r="GA75" s="49"/>
      <c r="GB75" s="49"/>
      <c r="GC75" s="49"/>
      <c r="GD75" s="49"/>
      <c r="GE75" s="49"/>
      <c r="GF75" s="49"/>
      <c r="GG75" s="49"/>
      <c r="GH75" s="49"/>
      <c r="GI75" s="49"/>
      <c r="GJ75" s="49"/>
      <c r="GK75" s="49"/>
      <c r="GL75" s="49"/>
      <c r="GM75" s="49"/>
      <c r="GN75" s="49"/>
      <c r="GO75" s="49"/>
      <c r="GP75" s="49"/>
      <c r="GQ75" s="49"/>
      <c r="GR75" s="49"/>
      <c r="GS75" s="49"/>
      <c r="GT75" s="49"/>
      <c r="GU75" s="49"/>
      <c r="GV75" s="49"/>
      <c r="GW75" s="49"/>
      <c r="GX75" s="49"/>
      <c r="GY75" s="49"/>
      <c r="GZ75" s="49"/>
      <c r="HA75" s="49"/>
      <c r="HB75" s="49"/>
      <c r="HC75" s="49"/>
      <c r="HD75" s="49"/>
      <c r="HE75" s="49"/>
      <c r="HF75" s="49"/>
      <c r="HG75" s="49"/>
      <c r="HH75" s="49"/>
      <c r="HI75" s="49"/>
      <c r="HJ75" s="49"/>
      <c r="HK75" s="49"/>
      <c r="HL75" s="49"/>
      <c r="HM75" s="49"/>
      <c r="HN75" s="49"/>
      <c r="HO75" s="49"/>
      <c r="HP75" s="49"/>
      <c r="HQ75" s="49"/>
      <c r="HR75" s="49"/>
      <c r="HS75" s="49"/>
      <c r="HT75" s="49"/>
      <c r="HU75" s="49"/>
      <c r="HV75" s="49"/>
      <c r="HW75" s="49"/>
      <c r="HX75" s="49"/>
      <c r="HY75" s="49"/>
      <c r="HZ75" s="49"/>
      <c r="IA75" s="49"/>
      <c r="IB75" s="49"/>
      <c r="IC75" s="49"/>
      <c r="ID75" s="49"/>
      <c r="IE75" s="49"/>
      <c r="IF75" s="49"/>
      <c r="IG75" s="49"/>
      <c r="IH75" s="49"/>
      <c r="II75" s="49"/>
      <c r="IJ75" s="49"/>
    </row>
    <row r="76" spans="1:244" s="1" customFormat="1" ht="15.75">
      <c r="A76" s="12"/>
      <c r="B76" s="12"/>
      <c r="C76" s="12"/>
      <c r="D76" s="12"/>
      <c r="E76" s="12"/>
      <c r="F76" s="12"/>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49"/>
      <c r="DO76" s="49"/>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49"/>
      <c r="GD76" s="49"/>
      <c r="GE76" s="49"/>
      <c r="GF76" s="49"/>
      <c r="GG76" s="49"/>
      <c r="GH76" s="49"/>
      <c r="GI76" s="49"/>
      <c r="GJ76" s="49"/>
      <c r="GK76" s="49"/>
      <c r="GL76" s="49"/>
      <c r="GM76" s="49"/>
      <c r="GN76" s="49"/>
      <c r="GO76" s="49"/>
      <c r="GP76" s="49"/>
      <c r="GQ76" s="49"/>
      <c r="GR76" s="49"/>
      <c r="GS76" s="49"/>
      <c r="GT76" s="49"/>
      <c r="GU76" s="49"/>
      <c r="GV76" s="49"/>
      <c r="GW76" s="49"/>
      <c r="GX76" s="49"/>
      <c r="GY76" s="49"/>
      <c r="GZ76" s="49"/>
      <c r="HA76" s="49"/>
      <c r="HB76" s="49"/>
      <c r="HC76" s="49"/>
      <c r="HD76" s="49"/>
      <c r="HE76" s="49"/>
      <c r="HF76" s="49"/>
      <c r="HG76" s="49"/>
      <c r="HH76" s="49"/>
      <c r="HI76" s="49"/>
      <c r="HJ76" s="49"/>
      <c r="HK76" s="49"/>
      <c r="HL76" s="49"/>
      <c r="HM76" s="49"/>
      <c r="HN76" s="49"/>
      <c r="HO76" s="49"/>
      <c r="HP76" s="49"/>
      <c r="HQ76" s="49"/>
      <c r="HR76" s="49"/>
      <c r="HS76" s="49"/>
      <c r="HT76" s="49"/>
      <c r="HU76" s="49"/>
      <c r="HV76" s="49"/>
      <c r="HW76" s="49"/>
      <c r="HX76" s="49"/>
      <c r="HY76" s="49"/>
      <c r="HZ76" s="49"/>
      <c r="IA76" s="49"/>
      <c r="IB76" s="49"/>
      <c r="IC76" s="49"/>
      <c r="ID76" s="49"/>
      <c r="IE76" s="49"/>
      <c r="IF76" s="49"/>
      <c r="IG76" s="49"/>
      <c r="IH76" s="49"/>
      <c r="II76" s="49"/>
      <c r="IJ76" s="49"/>
    </row>
    <row r="77" spans="1:244" s="1" customFormat="1" ht="15.75">
      <c r="A77" s="12"/>
      <c r="B77" s="12"/>
      <c r="C77" s="12"/>
      <c r="D77" s="12"/>
      <c r="E77" s="12"/>
      <c r="F77" s="12"/>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c r="DK77" s="49"/>
      <c r="DL77" s="49"/>
      <c r="DM77" s="49"/>
      <c r="DN77" s="49"/>
      <c r="DO77" s="49"/>
      <c r="DP77" s="49"/>
      <c r="DQ77" s="49"/>
      <c r="DR77" s="49"/>
      <c r="DS77" s="49"/>
      <c r="DT77" s="49"/>
      <c r="DU77" s="49"/>
      <c r="DV77" s="49"/>
      <c r="DW77" s="49"/>
      <c r="DX77" s="49"/>
      <c r="DY77" s="49"/>
      <c r="DZ77" s="49"/>
      <c r="EA77" s="49"/>
      <c r="EB77" s="49"/>
      <c r="EC77" s="49"/>
      <c r="ED77" s="49"/>
      <c r="EE77" s="49"/>
      <c r="EF77" s="49"/>
      <c r="EG77" s="49"/>
      <c r="EH77" s="49"/>
      <c r="EI77" s="49"/>
      <c r="EJ77" s="49"/>
      <c r="EK77" s="49"/>
      <c r="EL77" s="49"/>
      <c r="EM77" s="49"/>
      <c r="EN77" s="49"/>
      <c r="EO77" s="49"/>
      <c r="EP77" s="49"/>
      <c r="EQ77" s="49"/>
      <c r="ER77" s="49"/>
      <c r="ES77" s="49"/>
      <c r="ET77" s="49"/>
      <c r="EU77" s="49"/>
      <c r="EV77" s="49"/>
      <c r="EW77" s="49"/>
      <c r="EX77" s="49"/>
      <c r="EY77" s="49"/>
      <c r="EZ77" s="49"/>
      <c r="FA77" s="49"/>
      <c r="FB77" s="49"/>
      <c r="FC77" s="49"/>
      <c r="FD77" s="49"/>
      <c r="FE77" s="49"/>
      <c r="FF77" s="49"/>
      <c r="FG77" s="49"/>
      <c r="FH77" s="49"/>
      <c r="FI77" s="49"/>
      <c r="FJ77" s="49"/>
      <c r="FK77" s="49"/>
      <c r="FL77" s="49"/>
      <c r="FM77" s="49"/>
      <c r="FN77" s="49"/>
      <c r="FO77" s="49"/>
      <c r="FP77" s="49"/>
      <c r="FQ77" s="49"/>
      <c r="FR77" s="49"/>
      <c r="FS77" s="49"/>
      <c r="FT77" s="49"/>
      <c r="FU77" s="49"/>
      <c r="FV77" s="49"/>
      <c r="FW77" s="49"/>
      <c r="FX77" s="49"/>
      <c r="FY77" s="49"/>
      <c r="FZ77" s="49"/>
      <c r="GA77" s="49"/>
      <c r="GB77" s="49"/>
      <c r="GC77" s="49"/>
      <c r="GD77" s="49"/>
      <c r="GE77" s="49"/>
      <c r="GF77" s="49"/>
      <c r="GG77" s="49"/>
      <c r="GH77" s="49"/>
      <c r="GI77" s="49"/>
      <c r="GJ77" s="49"/>
      <c r="GK77" s="49"/>
      <c r="GL77" s="49"/>
      <c r="GM77" s="49"/>
      <c r="GN77" s="49"/>
      <c r="GO77" s="49"/>
      <c r="GP77" s="49"/>
      <c r="GQ77" s="49"/>
      <c r="GR77" s="49"/>
      <c r="GS77" s="49"/>
      <c r="GT77" s="49"/>
      <c r="GU77" s="49"/>
      <c r="GV77" s="49"/>
      <c r="GW77" s="49"/>
      <c r="GX77" s="49"/>
      <c r="GY77" s="49"/>
      <c r="GZ77" s="49"/>
      <c r="HA77" s="49"/>
      <c r="HB77" s="49"/>
      <c r="HC77" s="49"/>
      <c r="HD77" s="49"/>
      <c r="HE77" s="49"/>
      <c r="HF77" s="49"/>
      <c r="HG77" s="49"/>
      <c r="HH77" s="49"/>
      <c r="HI77" s="49"/>
      <c r="HJ77" s="49"/>
      <c r="HK77" s="49"/>
      <c r="HL77" s="49"/>
      <c r="HM77" s="49"/>
      <c r="HN77" s="49"/>
      <c r="HO77" s="49"/>
      <c r="HP77" s="49"/>
      <c r="HQ77" s="49"/>
      <c r="HR77" s="49"/>
      <c r="HS77" s="49"/>
      <c r="HT77" s="49"/>
      <c r="HU77" s="49"/>
      <c r="HV77" s="49"/>
      <c r="HW77" s="49"/>
      <c r="HX77" s="49"/>
      <c r="HY77" s="49"/>
      <c r="HZ77" s="49"/>
      <c r="IA77" s="49"/>
      <c r="IB77" s="49"/>
      <c r="IC77" s="49"/>
      <c r="ID77" s="49"/>
      <c r="IE77" s="49"/>
      <c r="IF77" s="49"/>
      <c r="IG77" s="49"/>
      <c r="IH77" s="49"/>
      <c r="II77" s="49"/>
      <c r="IJ77" s="49"/>
    </row>
    <row r="78" spans="1:244" s="1" customFormat="1" ht="15.75">
      <c r="A78" s="12"/>
      <c r="B78" s="12"/>
      <c r="C78" s="12"/>
      <c r="D78" s="12"/>
      <c r="E78" s="12"/>
      <c r="F78" s="12"/>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c r="GN78" s="49"/>
      <c r="GO78" s="49"/>
      <c r="GP78" s="49"/>
      <c r="GQ78" s="49"/>
      <c r="GR78" s="49"/>
      <c r="GS78" s="49"/>
      <c r="GT78" s="49"/>
      <c r="GU78" s="49"/>
      <c r="GV78" s="49"/>
      <c r="GW78" s="49"/>
      <c r="GX78" s="49"/>
      <c r="GY78" s="49"/>
      <c r="GZ78" s="49"/>
      <c r="HA78" s="49"/>
      <c r="HB78" s="49"/>
      <c r="HC78" s="49"/>
      <c r="HD78" s="49"/>
      <c r="HE78" s="49"/>
      <c r="HF78" s="49"/>
      <c r="HG78" s="49"/>
      <c r="HH78" s="49"/>
      <c r="HI78" s="49"/>
      <c r="HJ78" s="49"/>
      <c r="HK78" s="49"/>
      <c r="HL78" s="49"/>
      <c r="HM78" s="49"/>
      <c r="HN78" s="49"/>
      <c r="HO78" s="49"/>
      <c r="HP78" s="49"/>
      <c r="HQ78" s="49"/>
      <c r="HR78" s="49"/>
      <c r="HS78" s="49"/>
      <c r="HT78" s="49"/>
      <c r="HU78" s="49"/>
      <c r="HV78" s="49"/>
      <c r="HW78" s="49"/>
      <c r="HX78" s="49"/>
      <c r="HY78" s="49"/>
      <c r="HZ78" s="49"/>
      <c r="IA78" s="49"/>
      <c r="IB78" s="49"/>
      <c r="IC78" s="49"/>
      <c r="ID78" s="49"/>
      <c r="IE78" s="49"/>
      <c r="IF78" s="49"/>
      <c r="IG78" s="49"/>
      <c r="IH78" s="49"/>
      <c r="II78" s="49"/>
      <c r="IJ78" s="49"/>
    </row>
    <row r="79" spans="1:244" s="1" customFormat="1" ht="15.75">
      <c r="A79" s="12"/>
      <c r="B79" s="12"/>
      <c r="C79" s="12"/>
      <c r="D79" s="12"/>
      <c r="E79" s="12"/>
      <c r="F79" s="12"/>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c r="EW79" s="49"/>
      <c r="EX79" s="49"/>
      <c r="EY79" s="49"/>
      <c r="EZ79" s="49"/>
      <c r="FA79" s="49"/>
      <c r="FB79" s="49"/>
      <c r="FC79" s="49"/>
      <c r="FD79" s="49"/>
      <c r="FE79" s="49"/>
      <c r="FF79" s="49"/>
      <c r="FG79" s="49"/>
      <c r="FH79" s="49"/>
      <c r="FI79" s="49"/>
      <c r="FJ79" s="49"/>
      <c r="FK79" s="49"/>
      <c r="FL79" s="49"/>
      <c r="FM79" s="49"/>
      <c r="FN79" s="49"/>
      <c r="FO79" s="49"/>
      <c r="FP79" s="49"/>
      <c r="FQ79" s="49"/>
      <c r="FR79" s="49"/>
      <c r="FS79" s="49"/>
      <c r="FT79" s="49"/>
      <c r="FU79" s="49"/>
      <c r="FV79" s="49"/>
      <c r="FW79" s="49"/>
      <c r="FX79" s="49"/>
      <c r="FY79" s="49"/>
      <c r="FZ79" s="49"/>
      <c r="GA79" s="49"/>
      <c r="GB79" s="49"/>
      <c r="GC79" s="49"/>
      <c r="GD79" s="49"/>
      <c r="GE79" s="49"/>
      <c r="GF79" s="49"/>
      <c r="GG79" s="49"/>
      <c r="GH79" s="49"/>
      <c r="GI79" s="49"/>
      <c r="GJ79" s="49"/>
      <c r="GK79" s="49"/>
      <c r="GL79" s="49"/>
      <c r="GM79" s="49"/>
      <c r="GN79" s="49"/>
      <c r="GO79" s="49"/>
      <c r="GP79" s="49"/>
      <c r="GQ79" s="49"/>
      <c r="GR79" s="49"/>
      <c r="GS79" s="49"/>
      <c r="GT79" s="49"/>
      <c r="GU79" s="49"/>
      <c r="GV79" s="49"/>
      <c r="GW79" s="49"/>
      <c r="GX79" s="49"/>
      <c r="GY79" s="49"/>
      <c r="GZ79" s="49"/>
      <c r="HA79" s="49"/>
      <c r="HB79" s="49"/>
      <c r="HC79" s="49"/>
      <c r="HD79" s="49"/>
      <c r="HE79" s="49"/>
      <c r="HF79" s="49"/>
      <c r="HG79" s="49"/>
      <c r="HH79" s="49"/>
      <c r="HI79" s="49"/>
      <c r="HJ79" s="49"/>
      <c r="HK79" s="49"/>
      <c r="HL79" s="49"/>
      <c r="HM79" s="49"/>
      <c r="HN79" s="49"/>
      <c r="HO79" s="49"/>
      <c r="HP79" s="49"/>
      <c r="HQ79" s="49"/>
      <c r="HR79" s="49"/>
      <c r="HS79" s="49"/>
      <c r="HT79" s="49"/>
      <c r="HU79" s="49"/>
      <c r="HV79" s="49"/>
      <c r="HW79" s="49"/>
      <c r="HX79" s="49"/>
      <c r="HY79" s="49"/>
      <c r="HZ79" s="49"/>
      <c r="IA79" s="49"/>
      <c r="IB79" s="49"/>
      <c r="IC79" s="49"/>
      <c r="ID79" s="49"/>
      <c r="IE79" s="49"/>
      <c r="IF79" s="49"/>
      <c r="IG79" s="49"/>
      <c r="IH79" s="49"/>
      <c r="II79" s="49"/>
      <c r="IJ79" s="49"/>
    </row>
    <row r="80" spans="1:244" ht="15">
      <c r="A80" s="12"/>
      <c r="B80" s="12"/>
      <c r="C80" s="12"/>
      <c r="D80" s="12"/>
      <c r="E80" s="12"/>
      <c r="F80" s="12"/>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c r="GN80" s="49"/>
      <c r="GO80" s="49"/>
      <c r="GP80" s="49"/>
      <c r="GQ80" s="49"/>
      <c r="GR80" s="49"/>
      <c r="GS80" s="49"/>
      <c r="GT80" s="49"/>
      <c r="GU80" s="49"/>
      <c r="GV80" s="49"/>
      <c r="GW80" s="49"/>
      <c r="GX80" s="49"/>
      <c r="GY80" s="49"/>
      <c r="GZ80" s="49"/>
      <c r="HA80" s="49"/>
      <c r="HB80" s="49"/>
      <c r="HC80" s="49"/>
      <c r="HD80" s="49"/>
      <c r="HE80" s="49"/>
      <c r="HF80" s="49"/>
      <c r="HG80" s="49"/>
      <c r="HH80" s="49"/>
      <c r="HI80" s="49"/>
      <c r="HJ80" s="49"/>
      <c r="HK80" s="49"/>
      <c r="HL80" s="49"/>
      <c r="HM80" s="49"/>
      <c r="HN80" s="49"/>
      <c r="HO80" s="49"/>
      <c r="HP80" s="49"/>
      <c r="HQ80" s="49"/>
      <c r="HR80" s="49"/>
      <c r="HS80" s="49"/>
      <c r="HT80" s="49"/>
      <c r="HU80" s="49"/>
      <c r="HV80" s="49"/>
      <c r="HW80" s="49"/>
      <c r="HX80" s="49"/>
      <c r="HY80" s="49"/>
      <c r="HZ80" s="49"/>
      <c r="IA80" s="49"/>
      <c r="IB80" s="49"/>
      <c r="IC80" s="49"/>
      <c r="ID80" s="49"/>
      <c r="IE80" s="49"/>
      <c r="IF80" s="49"/>
      <c r="IG80" s="49"/>
      <c r="IH80" s="49"/>
      <c r="II80" s="49"/>
      <c r="IJ80" s="49"/>
    </row>
    <row r="81" spans="1:244" ht="15">
      <c r="A81" s="12"/>
      <c r="B81" s="12"/>
      <c r="C81" s="12"/>
      <c r="D81" s="12"/>
      <c r="E81" s="12"/>
      <c r="F81" s="12"/>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row>
    <row r="82" spans="1:244" ht="15">
      <c r="A82" s="12"/>
      <c r="B82" s="12"/>
      <c r="C82" s="12"/>
      <c r="D82" s="12"/>
      <c r="E82" s="12"/>
      <c r="F82" s="12"/>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row>
    <row r="83" spans="1:244" ht="15">
      <c r="A83" s="12"/>
      <c r="B83" s="12"/>
      <c r="C83" s="12"/>
      <c r="D83" s="12"/>
      <c r="E83" s="12"/>
      <c r="F83" s="12"/>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c r="GX83" s="49"/>
      <c r="GY83" s="49"/>
      <c r="GZ83" s="49"/>
      <c r="HA83" s="49"/>
      <c r="HB83" s="49"/>
      <c r="HC83" s="49"/>
      <c r="HD83" s="49"/>
      <c r="HE83" s="49"/>
      <c r="HF83" s="49"/>
      <c r="HG83" s="49"/>
      <c r="HH83" s="49"/>
      <c r="HI83" s="49"/>
      <c r="HJ83" s="49"/>
      <c r="HK83" s="49"/>
      <c r="HL83" s="49"/>
      <c r="HM83" s="49"/>
      <c r="HN83" s="49"/>
      <c r="HO83" s="49"/>
      <c r="HP83" s="49"/>
      <c r="HQ83" s="49"/>
      <c r="HR83" s="49"/>
      <c r="HS83" s="49"/>
      <c r="HT83" s="49"/>
      <c r="HU83" s="49"/>
      <c r="HV83" s="49"/>
      <c r="HW83" s="49"/>
      <c r="HX83" s="49"/>
      <c r="HY83" s="49"/>
      <c r="HZ83" s="49"/>
      <c r="IA83" s="49"/>
      <c r="IB83" s="49"/>
      <c r="IC83" s="49"/>
      <c r="ID83" s="49"/>
      <c r="IE83" s="49"/>
      <c r="IF83" s="49"/>
      <c r="IG83" s="49"/>
      <c r="IH83" s="49"/>
      <c r="II83" s="49"/>
      <c r="IJ83" s="49"/>
    </row>
    <row r="84" spans="1:244" ht="15">
      <c r="A84" s="12"/>
      <c r="B84" s="12"/>
      <c r="C84" s="12"/>
      <c r="D84" s="12"/>
      <c r="E84" s="12"/>
      <c r="F84" s="12"/>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row>
    <row r="85" spans="1:244" ht="15">
      <c r="A85" s="12"/>
      <c r="B85" s="12"/>
      <c r="C85" s="12"/>
      <c r="D85" s="12"/>
      <c r="E85" s="12"/>
      <c r="F85" s="12"/>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49"/>
      <c r="II85" s="49"/>
      <c r="IJ85" s="49"/>
    </row>
    <row r="86" spans="1:244" ht="15">
      <c r="A86" s="12"/>
      <c r="B86" s="12"/>
      <c r="C86" s="12"/>
      <c r="D86" s="12"/>
      <c r="E86" s="12"/>
      <c r="F86" s="12"/>
      <c r="G86" s="49"/>
      <c r="M86" s="49"/>
      <c r="N86" s="49"/>
      <c r="O86" s="49"/>
      <c r="P86" s="49"/>
      <c r="Q86" s="49"/>
      <c r="R86" s="49"/>
      <c r="S86" s="49"/>
      <c r="T86" s="49"/>
      <c r="U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row>
  </sheetData>
  <mergeCells count="146">
    <mergeCell ref="V20:Z20"/>
    <mergeCell ref="AA20:AE20"/>
    <mergeCell ref="V18:Z18"/>
    <mergeCell ref="AA18:AE18"/>
    <mergeCell ref="AA15:AE15"/>
    <mergeCell ref="AF15:AI15"/>
    <mergeCell ref="AJ15:AN15"/>
    <mergeCell ref="AA16:AE16"/>
    <mergeCell ref="AF16:AI16"/>
    <mergeCell ref="AJ16:AN16"/>
    <mergeCell ref="AA11:AE11"/>
    <mergeCell ref="AF11:AI11"/>
    <mergeCell ref="AJ11:AN11"/>
    <mergeCell ref="V10:Z10"/>
    <mergeCell ref="V11:Z11"/>
    <mergeCell ref="AA9:AE9"/>
    <mergeCell ref="AF9:AI9"/>
    <mergeCell ref="AJ9:AN9"/>
    <mergeCell ref="AA10:AE10"/>
    <mergeCell ref="AF10:AI10"/>
    <mergeCell ref="AJ10:AN10"/>
    <mergeCell ref="AA6:AE6"/>
    <mergeCell ref="AF6:AI6"/>
    <mergeCell ref="AJ6:AN6"/>
    <mergeCell ref="AJ8:AN8"/>
    <mergeCell ref="AA7:AE7"/>
    <mergeCell ref="AF7:AI7"/>
    <mergeCell ref="AJ7:AN7"/>
    <mergeCell ref="AA8:AE8"/>
    <mergeCell ref="AF8:AI8"/>
    <mergeCell ref="A16:G16"/>
    <mergeCell ref="A12:G12"/>
    <mergeCell ref="A15:G15"/>
    <mergeCell ref="A6:G6"/>
    <mergeCell ref="A7:G7"/>
    <mergeCell ref="A9:G9"/>
    <mergeCell ref="A8:G8"/>
    <mergeCell ref="A10:G10"/>
    <mergeCell ref="A20:G20"/>
    <mergeCell ref="H20:L20"/>
    <mergeCell ref="M20:P20"/>
    <mergeCell ref="Q20:U20"/>
    <mergeCell ref="A5:G5"/>
    <mergeCell ref="H5:L5"/>
    <mergeCell ref="M5:P5"/>
    <mergeCell ref="Q5:U5"/>
    <mergeCell ref="V5:Z5"/>
    <mergeCell ref="AA5:AE5"/>
    <mergeCell ref="AF5:AI5"/>
    <mergeCell ref="AJ5:AN5"/>
    <mergeCell ref="H6:L6"/>
    <mergeCell ref="M6:P6"/>
    <mergeCell ref="Q6:U6"/>
    <mergeCell ref="V6:Z6"/>
    <mergeCell ref="H7:L7"/>
    <mergeCell ref="M7:P7"/>
    <mergeCell ref="Q7:U7"/>
    <mergeCell ref="V7:Z7"/>
    <mergeCell ref="H8:L8"/>
    <mergeCell ref="M8:P8"/>
    <mergeCell ref="Q8:U8"/>
    <mergeCell ref="V8:Z8"/>
    <mergeCell ref="H9:L9"/>
    <mergeCell ref="M9:P9"/>
    <mergeCell ref="Q9:U9"/>
    <mergeCell ref="V9:Z9"/>
    <mergeCell ref="H10:L10"/>
    <mergeCell ref="M10:P10"/>
    <mergeCell ref="Q10:U10"/>
    <mergeCell ref="A11:G11"/>
    <mergeCell ref="H11:L11"/>
    <mergeCell ref="M11:P11"/>
    <mergeCell ref="Q11:U11"/>
    <mergeCell ref="H12:L12"/>
    <mergeCell ref="M12:P12"/>
    <mergeCell ref="Q12:U12"/>
    <mergeCell ref="V12:Z12"/>
    <mergeCell ref="AA12:AE12"/>
    <mergeCell ref="AF12:AI12"/>
    <mergeCell ref="AJ12:AN12"/>
    <mergeCell ref="A13:G13"/>
    <mergeCell ref="H13:L13"/>
    <mergeCell ref="M13:P13"/>
    <mergeCell ref="Q13:U13"/>
    <mergeCell ref="V13:Z13"/>
    <mergeCell ref="AA13:AE13"/>
    <mergeCell ref="AF13:AI13"/>
    <mergeCell ref="AJ13:AN13"/>
    <mergeCell ref="A14:G14"/>
    <mergeCell ref="H14:L14"/>
    <mergeCell ref="M14:P14"/>
    <mergeCell ref="Q14:U14"/>
    <mergeCell ref="V14:Z14"/>
    <mergeCell ref="AA14:AE14"/>
    <mergeCell ref="AF14:AI14"/>
    <mergeCell ref="AJ14:AN14"/>
    <mergeCell ref="H15:L15"/>
    <mergeCell ref="M15:P15"/>
    <mergeCell ref="Q15:U15"/>
    <mergeCell ref="V15:Z15"/>
    <mergeCell ref="H16:L16"/>
    <mergeCell ref="M16:P16"/>
    <mergeCell ref="Q16:U16"/>
    <mergeCell ref="V16:Z16"/>
    <mergeCell ref="A17:G17"/>
    <mergeCell ref="H17:L17"/>
    <mergeCell ref="M17:P17"/>
    <mergeCell ref="Q17:U17"/>
    <mergeCell ref="V17:Z17"/>
    <mergeCell ref="AA17:AE17"/>
    <mergeCell ref="AF17:AI17"/>
    <mergeCell ref="AJ17:AN17"/>
    <mergeCell ref="A18:G18"/>
    <mergeCell ref="H18:L18"/>
    <mergeCell ref="M18:P18"/>
    <mergeCell ref="Q18:U18"/>
    <mergeCell ref="AF18:AI18"/>
    <mergeCell ref="AJ18:AN18"/>
    <mergeCell ref="A19:G19"/>
    <mergeCell ref="H19:L19"/>
    <mergeCell ref="M19:P19"/>
    <mergeCell ref="Q19:U19"/>
    <mergeCell ref="V19:Z19"/>
    <mergeCell ref="AA19:AE19"/>
    <mergeCell ref="AF19:AI19"/>
    <mergeCell ref="AJ19:AN19"/>
    <mergeCell ref="AF20:AI20"/>
    <mergeCell ref="AJ20:AN20"/>
    <mergeCell ref="A21:G21"/>
    <mergeCell ref="H21:L21"/>
    <mergeCell ref="M21:P21"/>
    <mergeCell ref="Q21:U21"/>
    <mergeCell ref="V21:Z21"/>
    <mergeCell ref="AA21:AE21"/>
    <mergeCell ref="AF21:AI21"/>
    <mergeCell ref="AJ21:AN21"/>
    <mergeCell ref="AJ24:AN24"/>
    <mergeCell ref="AF22:AI22"/>
    <mergeCell ref="AJ22:AN22"/>
    <mergeCell ref="A22:G22"/>
    <mergeCell ref="H22:L22"/>
    <mergeCell ref="M22:P22"/>
    <mergeCell ref="Q22:U22"/>
    <mergeCell ref="V22:Z22"/>
    <mergeCell ref="AA22:AE22"/>
    <mergeCell ref="AA23:AE23"/>
  </mergeCells>
  <printOptions horizontalCentered="1"/>
  <pageMargins left="0" right="0" top="0.35433070866141736" bottom="0.31496062992125984" header="0.31496062992125984" footer="0.2362204724409449"/>
  <pageSetup horizontalDpi="600" verticalDpi="600" orientation="portrait" paperSize="9" scale="90"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N41"/>
  <sheetViews>
    <sheetView workbookViewId="0" topLeftCell="A25">
      <selection activeCell="T33" sqref="T33:Z35"/>
    </sheetView>
  </sheetViews>
  <sheetFormatPr defaultColWidth="2.75390625" defaultRowHeight="12.75"/>
  <cols>
    <col min="1" max="1" width="4.375" style="35" customWidth="1"/>
    <col min="2" max="16384" width="2.75390625" style="32" customWidth="1"/>
  </cols>
  <sheetData>
    <row r="1" spans="1:40" s="31" customFormat="1" ht="18.75" customHeight="1">
      <c r="A1" s="10" t="s">
        <v>675</v>
      </c>
      <c r="B1" s="19" t="s">
        <v>64</v>
      </c>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1:40" ht="21.75" customHeight="1">
      <c r="A2" s="51" t="s">
        <v>317</v>
      </c>
      <c r="B2" s="39" t="s">
        <v>65</v>
      </c>
      <c r="D2" s="12"/>
      <c r="E2" s="12"/>
      <c r="F2" s="12"/>
      <c r="G2" s="12"/>
      <c r="H2" s="12"/>
      <c r="I2" s="12"/>
      <c r="J2" s="12"/>
      <c r="K2" s="12"/>
      <c r="L2" s="12"/>
      <c r="M2" s="12"/>
      <c r="N2" s="12"/>
      <c r="O2" s="12"/>
      <c r="P2" s="12"/>
      <c r="Q2" s="12"/>
      <c r="R2" s="12"/>
      <c r="S2" s="12"/>
      <c r="T2" s="313" t="s">
        <v>74</v>
      </c>
      <c r="U2" s="313"/>
      <c r="V2" s="313"/>
      <c r="W2" s="313"/>
      <c r="X2" s="313"/>
      <c r="Y2" s="313"/>
      <c r="Z2" s="313"/>
      <c r="AA2" s="21"/>
      <c r="AB2" s="313" t="s">
        <v>18</v>
      </c>
      <c r="AC2" s="313"/>
      <c r="AD2" s="313"/>
      <c r="AE2" s="313"/>
      <c r="AF2" s="313"/>
      <c r="AG2" s="313"/>
      <c r="AH2" s="313"/>
      <c r="AI2" s="12"/>
      <c r="AJ2" s="12"/>
      <c r="AK2" s="12"/>
      <c r="AL2" s="12"/>
      <c r="AM2" s="12"/>
      <c r="AN2" s="12"/>
    </row>
    <row r="3" spans="1:40" ht="18.75" customHeight="1">
      <c r="A3" s="11" t="s">
        <v>543</v>
      </c>
      <c r="B3" s="12" t="s">
        <v>66</v>
      </c>
      <c r="E3" s="12"/>
      <c r="F3" s="12"/>
      <c r="G3" s="12"/>
      <c r="H3" s="12"/>
      <c r="I3" s="12"/>
      <c r="J3" s="12"/>
      <c r="K3" s="12"/>
      <c r="L3" s="12"/>
      <c r="M3" s="12"/>
      <c r="N3" s="12"/>
      <c r="O3" s="12"/>
      <c r="P3" s="12"/>
      <c r="Q3" s="12"/>
      <c r="R3" s="12"/>
      <c r="S3" s="12"/>
      <c r="T3" s="407">
        <v>7000000000</v>
      </c>
      <c r="U3" s="407"/>
      <c r="V3" s="407"/>
      <c r="W3" s="407"/>
      <c r="X3" s="407"/>
      <c r="Y3" s="407"/>
      <c r="Z3" s="407"/>
      <c r="AA3" s="23"/>
      <c r="AB3" s="407">
        <v>7000000000</v>
      </c>
      <c r="AC3" s="407"/>
      <c r="AD3" s="407"/>
      <c r="AE3" s="407"/>
      <c r="AF3" s="407"/>
      <c r="AG3" s="407"/>
      <c r="AH3" s="407"/>
      <c r="AI3" s="12"/>
      <c r="AJ3" s="12"/>
      <c r="AK3" s="12"/>
      <c r="AL3" s="12"/>
      <c r="AM3" s="12"/>
      <c r="AN3" s="12"/>
    </row>
    <row r="4" spans="1:40" ht="18.75" customHeight="1">
      <c r="A4" s="11" t="s">
        <v>543</v>
      </c>
      <c r="B4" s="12" t="s">
        <v>76</v>
      </c>
      <c r="E4" s="12"/>
      <c r="F4" s="12"/>
      <c r="G4" s="12"/>
      <c r="H4" s="12"/>
      <c r="I4" s="12"/>
      <c r="J4" s="12"/>
      <c r="K4" s="12"/>
      <c r="L4" s="12"/>
      <c r="M4" s="12"/>
      <c r="N4" s="12"/>
      <c r="O4" s="12"/>
      <c r="P4" s="12"/>
      <c r="Q4" s="12"/>
      <c r="R4" s="12"/>
      <c r="S4" s="12"/>
      <c r="T4" s="410">
        <v>28000000000</v>
      </c>
      <c r="U4" s="410"/>
      <c r="V4" s="410"/>
      <c r="W4" s="410"/>
      <c r="X4" s="410"/>
      <c r="Y4" s="410"/>
      <c r="Z4" s="410"/>
      <c r="AA4" s="52"/>
      <c r="AB4" s="410">
        <v>28000000000</v>
      </c>
      <c r="AC4" s="410"/>
      <c r="AD4" s="410"/>
      <c r="AE4" s="410"/>
      <c r="AF4" s="410"/>
      <c r="AG4" s="410"/>
      <c r="AH4" s="410"/>
      <c r="AI4" s="12"/>
      <c r="AJ4" s="12"/>
      <c r="AK4" s="12"/>
      <c r="AL4" s="12"/>
      <c r="AM4" s="12"/>
      <c r="AN4" s="12"/>
    </row>
    <row r="5" spans="1:40" s="31" customFormat="1" ht="18.75" customHeight="1">
      <c r="A5" s="10"/>
      <c r="B5" s="19"/>
      <c r="C5" s="19"/>
      <c r="D5" s="19"/>
      <c r="E5" s="19"/>
      <c r="F5" s="19"/>
      <c r="G5" s="19"/>
      <c r="H5" s="19"/>
      <c r="I5" s="19" t="s">
        <v>492</v>
      </c>
      <c r="J5" s="19"/>
      <c r="K5" s="19"/>
      <c r="L5" s="19"/>
      <c r="M5" s="19"/>
      <c r="N5" s="19"/>
      <c r="O5" s="19"/>
      <c r="P5" s="19"/>
      <c r="Q5" s="19"/>
      <c r="R5" s="19"/>
      <c r="S5" s="19"/>
      <c r="T5" s="327">
        <f>T4+T3</f>
        <v>35000000000</v>
      </c>
      <c r="U5" s="327"/>
      <c r="V5" s="327"/>
      <c r="W5" s="327"/>
      <c r="X5" s="327"/>
      <c r="Y5" s="327"/>
      <c r="Z5" s="327"/>
      <c r="AA5" s="22"/>
      <c r="AB5" s="327">
        <f>AB4+AB3</f>
        <v>35000000000</v>
      </c>
      <c r="AC5" s="327"/>
      <c r="AD5" s="327"/>
      <c r="AE5" s="327"/>
      <c r="AF5" s="327"/>
      <c r="AG5" s="327"/>
      <c r="AH5" s="327"/>
      <c r="AI5" s="19"/>
      <c r="AJ5" s="19"/>
      <c r="AK5" s="19"/>
      <c r="AL5" s="19"/>
      <c r="AM5" s="19"/>
      <c r="AN5" s="19"/>
    </row>
    <row r="6" spans="1:40" ht="18.75" customHeight="1">
      <c r="A6" s="11"/>
      <c r="B6" s="13" t="s">
        <v>544</v>
      </c>
      <c r="C6" s="12" t="s">
        <v>77</v>
      </c>
      <c r="D6" s="12"/>
      <c r="E6" s="12"/>
      <c r="F6" s="12"/>
      <c r="G6" s="12"/>
      <c r="H6" s="12"/>
      <c r="I6" s="12"/>
      <c r="J6" s="12"/>
      <c r="K6" s="12"/>
      <c r="L6" s="12"/>
      <c r="M6" s="12"/>
      <c r="N6" s="12"/>
      <c r="O6" s="12"/>
      <c r="P6" s="12"/>
      <c r="Q6" s="12"/>
      <c r="R6" s="12"/>
      <c r="S6" s="12"/>
      <c r="T6" s="274"/>
      <c r="U6" s="274"/>
      <c r="V6" s="274"/>
      <c r="W6" s="274"/>
      <c r="X6" s="274"/>
      <c r="Y6" s="274"/>
      <c r="Z6" s="274"/>
      <c r="AA6" s="12"/>
      <c r="AB6" s="274"/>
      <c r="AC6" s="274"/>
      <c r="AD6" s="274"/>
      <c r="AE6" s="274"/>
      <c r="AF6" s="274"/>
      <c r="AG6" s="274"/>
      <c r="AH6" s="274"/>
      <c r="AI6" s="12"/>
      <c r="AJ6" s="12"/>
      <c r="AK6" s="12"/>
      <c r="AL6" s="12"/>
      <c r="AM6" s="12"/>
      <c r="AN6" s="12"/>
    </row>
    <row r="7" spans="1:40" ht="18.75" customHeight="1">
      <c r="A7" s="11"/>
      <c r="B7" s="13" t="s">
        <v>544</v>
      </c>
      <c r="C7" s="12" t="s">
        <v>78</v>
      </c>
      <c r="D7" s="12"/>
      <c r="E7" s="12"/>
      <c r="F7" s="12"/>
      <c r="G7" s="12"/>
      <c r="H7" s="12"/>
      <c r="I7" s="12"/>
      <c r="J7" s="12"/>
      <c r="K7" s="12"/>
      <c r="L7" s="12"/>
      <c r="M7" s="12"/>
      <c r="N7" s="12"/>
      <c r="O7" s="12"/>
      <c r="P7" s="12"/>
      <c r="Q7" s="12"/>
      <c r="R7" s="12"/>
      <c r="S7" s="12"/>
      <c r="T7" s="274"/>
      <c r="U7" s="274"/>
      <c r="V7" s="274"/>
      <c r="W7" s="274"/>
      <c r="X7" s="274"/>
      <c r="Y7" s="274"/>
      <c r="Z7" s="274"/>
      <c r="AA7" s="12"/>
      <c r="AB7" s="274"/>
      <c r="AC7" s="274"/>
      <c r="AD7" s="274"/>
      <c r="AE7" s="274"/>
      <c r="AF7" s="274"/>
      <c r="AG7" s="274"/>
      <c r="AH7" s="274"/>
      <c r="AI7" s="12"/>
      <c r="AJ7" s="12"/>
      <c r="AK7" s="12"/>
      <c r="AL7" s="12"/>
      <c r="AM7" s="12"/>
      <c r="AN7" s="12"/>
    </row>
    <row r="8" spans="1:40" ht="21.75" customHeight="1">
      <c r="A8" s="51" t="s">
        <v>728</v>
      </c>
      <c r="B8" s="451" t="s">
        <v>79</v>
      </c>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12"/>
      <c r="AJ8" s="12"/>
      <c r="AK8" s="12"/>
      <c r="AL8" s="12"/>
      <c r="AM8" s="12"/>
      <c r="AN8" s="12"/>
    </row>
    <row r="9" spans="1:40" ht="18.75" customHeight="1">
      <c r="A9" s="11" t="s">
        <v>543</v>
      </c>
      <c r="B9" s="12" t="s">
        <v>80</v>
      </c>
      <c r="E9" s="12"/>
      <c r="F9" s="12"/>
      <c r="G9" s="12"/>
      <c r="H9" s="12"/>
      <c r="I9" s="12"/>
      <c r="J9" s="12"/>
      <c r="K9" s="12"/>
      <c r="L9" s="12"/>
      <c r="M9" s="12"/>
      <c r="N9" s="12"/>
      <c r="O9" s="12"/>
      <c r="P9" s="12"/>
      <c r="Q9" s="12"/>
      <c r="R9" s="12"/>
      <c r="S9" s="12"/>
      <c r="T9" s="313" t="s">
        <v>2</v>
      </c>
      <c r="U9" s="313"/>
      <c r="V9" s="313"/>
      <c r="W9" s="313"/>
      <c r="X9" s="313"/>
      <c r="Y9" s="313"/>
      <c r="Z9" s="313"/>
      <c r="AB9" s="313" t="s">
        <v>3</v>
      </c>
      <c r="AC9" s="313"/>
      <c r="AD9" s="313"/>
      <c r="AE9" s="313"/>
      <c r="AF9" s="313"/>
      <c r="AG9" s="313"/>
      <c r="AH9" s="313"/>
      <c r="AI9" s="12"/>
      <c r="AJ9" s="12"/>
      <c r="AK9" s="12"/>
      <c r="AL9" s="12"/>
      <c r="AM9" s="12"/>
      <c r="AN9" s="12"/>
    </row>
    <row r="10" spans="1:40" ht="18.75" customHeight="1">
      <c r="A10" s="11"/>
      <c r="B10" s="13" t="s">
        <v>744</v>
      </c>
      <c r="C10" s="12" t="s">
        <v>81</v>
      </c>
      <c r="G10" s="12"/>
      <c r="H10" s="12"/>
      <c r="I10" s="12"/>
      <c r="J10" s="12"/>
      <c r="K10" s="12"/>
      <c r="L10" s="12"/>
      <c r="M10" s="12"/>
      <c r="N10" s="12"/>
      <c r="O10" s="12"/>
      <c r="P10" s="12"/>
      <c r="Q10" s="12"/>
      <c r="R10" s="12"/>
      <c r="S10" s="12"/>
      <c r="T10" s="407">
        <v>35000000000</v>
      </c>
      <c r="U10" s="407"/>
      <c r="V10" s="407"/>
      <c r="W10" s="407"/>
      <c r="X10" s="407"/>
      <c r="Y10" s="407"/>
      <c r="Z10" s="407"/>
      <c r="AA10" s="23"/>
      <c r="AB10" s="407">
        <v>17500000000</v>
      </c>
      <c r="AC10" s="407"/>
      <c r="AD10" s="407"/>
      <c r="AE10" s="407"/>
      <c r="AF10" s="407"/>
      <c r="AG10" s="407"/>
      <c r="AH10" s="407"/>
      <c r="AI10" s="12"/>
      <c r="AJ10" s="12"/>
      <c r="AK10" s="12"/>
      <c r="AL10" s="12"/>
      <c r="AM10" s="12"/>
      <c r="AN10" s="12"/>
    </row>
    <row r="11" spans="1:40" ht="18.75" customHeight="1">
      <c r="A11" s="11"/>
      <c r="B11" s="13" t="s">
        <v>744</v>
      </c>
      <c r="C11" s="12" t="s">
        <v>82</v>
      </c>
      <c r="G11" s="12"/>
      <c r="H11" s="12"/>
      <c r="I11" s="12"/>
      <c r="J11" s="12"/>
      <c r="K11" s="12"/>
      <c r="L11" s="12"/>
      <c r="M11" s="12"/>
      <c r="N11" s="12"/>
      <c r="O11" s="12"/>
      <c r="P11" s="12"/>
      <c r="Q11" s="12"/>
      <c r="R11" s="12"/>
      <c r="S11" s="12"/>
      <c r="T11" s="274">
        <v>0</v>
      </c>
      <c r="U11" s="274"/>
      <c r="V11" s="274"/>
      <c r="W11" s="274"/>
      <c r="X11" s="274"/>
      <c r="Y11" s="274"/>
      <c r="Z11" s="274"/>
      <c r="AA11" s="12"/>
      <c r="AB11" s="407">
        <v>17500000000</v>
      </c>
      <c r="AC11" s="407"/>
      <c r="AD11" s="407"/>
      <c r="AE11" s="407"/>
      <c r="AF11" s="407"/>
      <c r="AG11" s="407"/>
      <c r="AH11" s="407"/>
      <c r="AI11" s="12"/>
      <c r="AJ11" s="12"/>
      <c r="AK11" s="12"/>
      <c r="AL11" s="12"/>
      <c r="AM11" s="12"/>
      <c r="AN11" s="12"/>
    </row>
    <row r="12" spans="1:40" ht="18.75" customHeight="1">
      <c r="A12" s="11"/>
      <c r="B12" s="13" t="s">
        <v>744</v>
      </c>
      <c r="C12" s="12" t="s">
        <v>83</v>
      </c>
      <c r="G12" s="12"/>
      <c r="H12" s="12"/>
      <c r="I12" s="12"/>
      <c r="J12" s="12"/>
      <c r="K12" s="12"/>
      <c r="L12" s="12"/>
      <c r="M12" s="12"/>
      <c r="N12" s="12"/>
      <c r="O12" s="12"/>
      <c r="P12" s="12"/>
      <c r="Q12" s="12"/>
      <c r="R12" s="12"/>
      <c r="S12" s="12"/>
      <c r="T12" s="274">
        <v>0</v>
      </c>
      <c r="U12" s="274"/>
      <c r="V12" s="274"/>
      <c r="W12" s="274"/>
      <c r="X12" s="274"/>
      <c r="Y12" s="274"/>
      <c r="Z12" s="274"/>
      <c r="AA12" s="12"/>
      <c r="AB12" s="274">
        <v>0</v>
      </c>
      <c r="AC12" s="274"/>
      <c r="AD12" s="274"/>
      <c r="AE12" s="274"/>
      <c r="AF12" s="274"/>
      <c r="AG12" s="274"/>
      <c r="AH12" s="274"/>
      <c r="AI12" s="12"/>
      <c r="AJ12" s="12"/>
      <c r="AK12" s="12"/>
      <c r="AL12" s="12"/>
      <c r="AM12" s="12"/>
      <c r="AN12" s="12"/>
    </row>
    <row r="13" spans="1:40" ht="18.75" customHeight="1">
      <c r="A13" s="11"/>
      <c r="B13" s="13" t="s">
        <v>744</v>
      </c>
      <c r="C13" s="12" t="s">
        <v>84</v>
      </c>
      <c r="G13" s="12"/>
      <c r="H13" s="12"/>
      <c r="I13" s="12"/>
      <c r="J13" s="12"/>
      <c r="K13" s="12"/>
      <c r="L13" s="12"/>
      <c r="M13" s="12"/>
      <c r="N13" s="12"/>
      <c r="O13" s="12"/>
      <c r="P13" s="12"/>
      <c r="Q13" s="12"/>
      <c r="R13" s="12"/>
      <c r="S13" s="12"/>
      <c r="T13" s="407">
        <v>35000000000</v>
      </c>
      <c r="U13" s="407"/>
      <c r="V13" s="407"/>
      <c r="W13" s="407"/>
      <c r="X13" s="407"/>
      <c r="Y13" s="407"/>
      <c r="Z13" s="407"/>
      <c r="AA13" s="23"/>
      <c r="AB13" s="407">
        <v>35000000000</v>
      </c>
      <c r="AC13" s="407"/>
      <c r="AD13" s="407"/>
      <c r="AE13" s="407"/>
      <c r="AF13" s="407"/>
      <c r="AG13" s="407"/>
      <c r="AH13" s="407"/>
      <c r="AI13" s="12"/>
      <c r="AJ13" s="12"/>
      <c r="AK13" s="12"/>
      <c r="AL13" s="12"/>
      <c r="AM13" s="12"/>
      <c r="AN13" s="12"/>
    </row>
    <row r="14" spans="1:40" ht="18.75" customHeight="1">
      <c r="A14" s="11" t="s">
        <v>543</v>
      </c>
      <c r="B14" s="12" t="s">
        <v>85</v>
      </c>
      <c r="E14" s="12"/>
      <c r="F14" s="12"/>
      <c r="G14" s="12"/>
      <c r="H14" s="12"/>
      <c r="I14" s="12"/>
      <c r="J14" s="12"/>
      <c r="K14" s="12"/>
      <c r="L14" s="12"/>
      <c r="M14" s="12"/>
      <c r="N14" s="12"/>
      <c r="O14" s="12"/>
      <c r="P14" s="12"/>
      <c r="Q14" s="12"/>
      <c r="R14" s="12"/>
      <c r="S14" s="12"/>
      <c r="T14" s="407">
        <v>0</v>
      </c>
      <c r="U14" s="407"/>
      <c r="V14" s="407"/>
      <c r="W14" s="407"/>
      <c r="X14" s="407"/>
      <c r="Y14" s="407"/>
      <c r="Z14" s="407"/>
      <c r="AA14" s="23"/>
      <c r="AB14" s="407">
        <v>4725000000</v>
      </c>
      <c r="AC14" s="407"/>
      <c r="AD14" s="407"/>
      <c r="AE14" s="407"/>
      <c r="AF14" s="407"/>
      <c r="AG14" s="407"/>
      <c r="AH14" s="407"/>
      <c r="AI14" s="12"/>
      <c r="AJ14" s="12"/>
      <c r="AK14" s="12"/>
      <c r="AL14" s="12"/>
      <c r="AM14" s="12"/>
      <c r="AN14" s="12"/>
    </row>
    <row r="15" spans="1:40" ht="21.75" customHeight="1">
      <c r="A15" s="51" t="s">
        <v>729</v>
      </c>
      <c r="B15" s="39" t="s">
        <v>86</v>
      </c>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row>
    <row r="16" spans="1:40" ht="18.75" customHeight="1">
      <c r="A16" s="11" t="s">
        <v>543</v>
      </c>
      <c r="B16" s="12" t="s">
        <v>87</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row>
    <row r="17" spans="1:40" ht="18.75" customHeight="1">
      <c r="A17" s="11"/>
      <c r="B17" s="13" t="s">
        <v>744</v>
      </c>
      <c r="C17" s="12" t="s">
        <v>88</v>
      </c>
      <c r="D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row>
    <row r="18" spans="1:40" ht="18.75" customHeight="1">
      <c r="A18" s="11"/>
      <c r="B18" s="13" t="s">
        <v>744</v>
      </c>
      <c r="C18" s="12" t="s">
        <v>89</v>
      </c>
      <c r="D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row>
    <row r="19" spans="1:40" ht="18.75" customHeight="1">
      <c r="A19" s="11" t="s">
        <v>543</v>
      </c>
      <c r="B19" s="12" t="s">
        <v>90</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row>
    <row r="20" spans="1:40" ht="21.75" customHeight="1">
      <c r="A20" s="51" t="s">
        <v>91</v>
      </c>
      <c r="B20" s="53" t="s">
        <v>92</v>
      </c>
      <c r="D20" s="12"/>
      <c r="E20" s="12"/>
      <c r="F20" s="12"/>
      <c r="G20" s="12"/>
      <c r="H20" s="12"/>
      <c r="I20" s="12"/>
      <c r="J20" s="12"/>
      <c r="K20" s="12"/>
      <c r="L20" s="12"/>
      <c r="M20" s="12"/>
      <c r="N20" s="12"/>
      <c r="O20" s="12"/>
      <c r="P20" s="12"/>
      <c r="Q20" s="12"/>
      <c r="R20" s="12"/>
      <c r="S20" s="12"/>
      <c r="T20" s="313" t="s">
        <v>75</v>
      </c>
      <c r="U20" s="313"/>
      <c r="V20" s="313"/>
      <c r="W20" s="313"/>
      <c r="X20" s="313"/>
      <c r="Y20" s="313"/>
      <c r="Z20" s="313"/>
      <c r="AA20" s="21"/>
      <c r="AB20" s="313" t="s">
        <v>18</v>
      </c>
      <c r="AC20" s="313"/>
      <c r="AD20" s="313"/>
      <c r="AE20" s="313"/>
      <c r="AF20" s="313"/>
      <c r="AG20" s="313"/>
      <c r="AH20" s="313"/>
      <c r="AI20" s="12"/>
      <c r="AJ20" s="12"/>
      <c r="AK20" s="12"/>
      <c r="AL20" s="12"/>
      <c r="AM20" s="12"/>
      <c r="AN20" s="12"/>
    </row>
    <row r="21" spans="1:40" ht="18.75" customHeight="1">
      <c r="A21" s="11" t="s">
        <v>543</v>
      </c>
      <c r="B21" s="12" t="s">
        <v>93</v>
      </c>
      <c r="E21" s="12"/>
      <c r="F21" s="12"/>
      <c r="G21" s="12"/>
      <c r="H21" s="12"/>
      <c r="I21" s="12"/>
      <c r="J21" s="12"/>
      <c r="K21" s="12"/>
      <c r="L21" s="12"/>
      <c r="M21" s="12"/>
      <c r="N21" s="12"/>
      <c r="O21" s="12"/>
      <c r="P21" s="12"/>
      <c r="Q21" s="12"/>
      <c r="R21" s="12"/>
      <c r="S21" s="12"/>
      <c r="T21" s="384">
        <v>3500000</v>
      </c>
      <c r="U21" s="384"/>
      <c r="V21" s="384"/>
      <c r="W21" s="384"/>
      <c r="X21" s="384"/>
      <c r="Y21" s="384"/>
      <c r="Z21" s="384"/>
      <c r="AA21" s="12"/>
      <c r="AB21" s="384">
        <v>3500000</v>
      </c>
      <c r="AC21" s="384"/>
      <c r="AD21" s="384"/>
      <c r="AE21" s="384"/>
      <c r="AF21" s="384"/>
      <c r="AG21" s="384"/>
      <c r="AH21" s="384"/>
      <c r="AI21" s="12"/>
      <c r="AJ21" s="12"/>
      <c r="AK21" s="12"/>
      <c r="AL21" s="12"/>
      <c r="AM21" s="12"/>
      <c r="AN21" s="12"/>
    </row>
    <row r="22" spans="1:40" ht="18.75" customHeight="1">
      <c r="A22" s="11" t="s">
        <v>543</v>
      </c>
      <c r="B22" s="12" t="s">
        <v>94</v>
      </c>
      <c r="E22" s="12"/>
      <c r="F22" s="12"/>
      <c r="G22" s="12"/>
      <c r="H22" s="12"/>
      <c r="I22" s="12"/>
      <c r="J22" s="12"/>
      <c r="K22" s="12"/>
      <c r="L22" s="12"/>
      <c r="M22" s="12"/>
      <c r="N22" s="12"/>
      <c r="O22" s="12"/>
      <c r="P22" s="12"/>
      <c r="Q22" s="12"/>
      <c r="R22" s="12"/>
      <c r="S22" s="12"/>
      <c r="T22" s="447">
        <v>3500000</v>
      </c>
      <c r="U22" s="447"/>
      <c r="V22" s="447"/>
      <c r="W22" s="447"/>
      <c r="X22" s="447"/>
      <c r="Y22" s="447"/>
      <c r="Z22" s="447"/>
      <c r="AA22" s="54"/>
      <c r="AB22" s="447">
        <v>3500000</v>
      </c>
      <c r="AC22" s="447"/>
      <c r="AD22" s="447"/>
      <c r="AE22" s="447"/>
      <c r="AF22" s="447"/>
      <c r="AG22" s="447"/>
      <c r="AH22" s="447"/>
      <c r="AI22" s="12"/>
      <c r="AJ22" s="12"/>
      <c r="AK22" s="12"/>
      <c r="AL22" s="12"/>
      <c r="AM22" s="12"/>
      <c r="AN22" s="12"/>
    </row>
    <row r="23" spans="1:40" ht="18.75" customHeight="1">
      <c r="A23" s="11"/>
      <c r="B23" s="13" t="s">
        <v>744</v>
      </c>
      <c r="C23" s="12" t="s">
        <v>95</v>
      </c>
      <c r="D23" s="12"/>
      <c r="G23" s="12"/>
      <c r="H23" s="12"/>
      <c r="I23" s="12"/>
      <c r="J23" s="12"/>
      <c r="K23" s="12"/>
      <c r="L23" s="12"/>
      <c r="M23" s="12"/>
      <c r="N23" s="12"/>
      <c r="O23" s="12"/>
      <c r="P23" s="12"/>
      <c r="Q23" s="12"/>
      <c r="R23" s="12"/>
      <c r="S23" s="12"/>
      <c r="T23" s="447">
        <v>3500000</v>
      </c>
      <c r="U23" s="447"/>
      <c r="V23" s="447"/>
      <c r="W23" s="447"/>
      <c r="X23" s="447"/>
      <c r="Y23" s="447"/>
      <c r="Z23" s="447"/>
      <c r="AA23" s="54"/>
      <c r="AB23" s="447">
        <v>3500000</v>
      </c>
      <c r="AC23" s="447"/>
      <c r="AD23" s="447"/>
      <c r="AE23" s="447"/>
      <c r="AF23" s="447"/>
      <c r="AG23" s="447"/>
      <c r="AH23" s="447"/>
      <c r="AI23" s="12"/>
      <c r="AJ23" s="12"/>
      <c r="AK23" s="12"/>
      <c r="AL23" s="12"/>
      <c r="AM23" s="12"/>
      <c r="AN23" s="12"/>
    </row>
    <row r="24" spans="1:40" ht="18.75" customHeight="1">
      <c r="A24" s="11"/>
      <c r="B24" s="13" t="s">
        <v>744</v>
      </c>
      <c r="C24" s="12" t="s">
        <v>96</v>
      </c>
      <c r="D24" s="12"/>
      <c r="G24" s="12"/>
      <c r="H24" s="12"/>
      <c r="I24" s="12"/>
      <c r="J24" s="12"/>
      <c r="K24" s="12"/>
      <c r="L24" s="12"/>
      <c r="M24" s="12"/>
      <c r="N24" s="12"/>
      <c r="O24" s="12"/>
      <c r="P24" s="12"/>
      <c r="Q24" s="12"/>
      <c r="R24" s="12"/>
      <c r="S24" s="12"/>
      <c r="T24" s="448"/>
      <c r="U24" s="448"/>
      <c r="V24" s="448"/>
      <c r="W24" s="448"/>
      <c r="X24" s="448"/>
      <c r="Y24" s="448"/>
      <c r="Z24" s="448"/>
      <c r="AA24" s="55"/>
      <c r="AB24" s="274"/>
      <c r="AC24" s="274"/>
      <c r="AD24" s="274"/>
      <c r="AE24" s="274"/>
      <c r="AF24" s="274"/>
      <c r="AG24" s="274"/>
      <c r="AH24" s="274"/>
      <c r="AI24" s="12"/>
      <c r="AJ24" s="12"/>
      <c r="AK24" s="12"/>
      <c r="AL24" s="12"/>
      <c r="AM24" s="12"/>
      <c r="AN24" s="12"/>
    </row>
    <row r="25" spans="1:40" ht="18.75" customHeight="1">
      <c r="A25" s="11" t="s">
        <v>543</v>
      </c>
      <c r="B25" s="12" t="s">
        <v>97</v>
      </c>
      <c r="E25" s="12"/>
      <c r="F25" s="12"/>
      <c r="G25" s="12"/>
      <c r="H25" s="12"/>
      <c r="I25" s="12"/>
      <c r="J25" s="12"/>
      <c r="K25" s="12"/>
      <c r="L25" s="12"/>
      <c r="M25" s="12"/>
      <c r="N25" s="12"/>
      <c r="O25" s="12"/>
      <c r="P25" s="12"/>
      <c r="Q25" s="12"/>
      <c r="R25" s="12"/>
      <c r="S25" s="12"/>
      <c r="T25" s="448"/>
      <c r="U25" s="448"/>
      <c r="V25" s="448"/>
      <c r="W25" s="448"/>
      <c r="X25" s="448"/>
      <c r="Y25" s="448"/>
      <c r="Z25" s="448"/>
      <c r="AA25" s="55"/>
      <c r="AB25" s="274"/>
      <c r="AC25" s="274"/>
      <c r="AD25" s="274"/>
      <c r="AE25" s="274"/>
      <c r="AF25" s="274"/>
      <c r="AG25" s="274"/>
      <c r="AH25" s="274"/>
      <c r="AI25" s="12"/>
      <c r="AJ25" s="12"/>
      <c r="AK25" s="12"/>
      <c r="AL25" s="12"/>
      <c r="AM25" s="12"/>
      <c r="AN25" s="12"/>
    </row>
    <row r="26" spans="1:40" ht="18.75" customHeight="1">
      <c r="A26" s="11"/>
      <c r="B26" s="13" t="s">
        <v>744</v>
      </c>
      <c r="C26" s="12" t="s">
        <v>95</v>
      </c>
      <c r="D26" s="12"/>
      <c r="G26" s="12"/>
      <c r="H26" s="12"/>
      <c r="I26" s="12"/>
      <c r="J26" s="12"/>
      <c r="K26" s="12"/>
      <c r="L26" s="12"/>
      <c r="M26" s="12"/>
      <c r="N26" s="12"/>
      <c r="O26" s="12"/>
      <c r="P26" s="12"/>
      <c r="Q26" s="12"/>
      <c r="R26" s="12"/>
      <c r="S26" s="12"/>
      <c r="T26" s="448"/>
      <c r="U26" s="448"/>
      <c r="V26" s="448"/>
      <c r="W26" s="448"/>
      <c r="X26" s="448"/>
      <c r="Y26" s="448"/>
      <c r="Z26" s="448"/>
      <c r="AA26" s="55"/>
      <c r="AB26" s="274"/>
      <c r="AC26" s="274"/>
      <c r="AD26" s="274"/>
      <c r="AE26" s="274"/>
      <c r="AF26" s="274"/>
      <c r="AG26" s="274"/>
      <c r="AH26" s="274"/>
      <c r="AI26" s="12"/>
      <c r="AJ26" s="12"/>
      <c r="AK26" s="12"/>
      <c r="AL26" s="12"/>
      <c r="AM26" s="12"/>
      <c r="AN26" s="12"/>
    </row>
    <row r="27" spans="1:40" ht="18.75" customHeight="1">
      <c r="A27" s="11"/>
      <c r="B27" s="13" t="s">
        <v>744</v>
      </c>
      <c r="C27" s="12" t="s">
        <v>96</v>
      </c>
      <c r="D27" s="12"/>
      <c r="G27" s="12"/>
      <c r="H27" s="12"/>
      <c r="I27" s="12"/>
      <c r="J27" s="12"/>
      <c r="K27" s="12"/>
      <c r="L27" s="12"/>
      <c r="M27" s="12"/>
      <c r="N27" s="12"/>
      <c r="O27" s="12"/>
      <c r="P27" s="12"/>
      <c r="Q27" s="12"/>
      <c r="R27" s="12"/>
      <c r="S27" s="12"/>
      <c r="T27" s="448"/>
      <c r="U27" s="448"/>
      <c r="V27" s="448"/>
      <c r="W27" s="448"/>
      <c r="X27" s="448"/>
      <c r="Y27" s="448"/>
      <c r="Z27" s="448"/>
      <c r="AA27" s="55"/>
      <c r="AB27" s="274"/>
      <c r="AC27" s="274"/>
      <c r="AD27" s="274"/>
      <c r="AE27" s="274"/>
      <c r="AF27" s="274"/>
      <c r="AG27" s="274"/>
      <c r="AH27" s="274"/>
      <c r="AI27" s="12"/>
      <c r="AJ27" s="12"/>
      <c r="AK27" s="12"/>
      <c r="AL27" s="12"/>
      <c r="AM27" s="12"/>
      <c r="AN27" s="12"/>
    </row>
    <row r="28" spans="1:40" ht="18.75" customHeight="1">
      <c r="A28" s="11" t="s">
        <v>543</v>
      </c>
      <c r="B28" s="12" t="s">
        <v>98</v>
      </c>
      <c r="C28" s="12"/>
      <c r="D28" s="12"/>
      <c r="G28" s="12"/>
      <c r="H28" s="12"/>
      <c r="I28" s="12"/>
      <c r="J28" s="12"/>
      <c r="K28" s="12"/>
      <c r="L28" s="12"/>
      <c r="M28" s="12"/>
      <c r="N28" s="12"/>
      <c r="O28" s="12"/>
      <c r="P28" s="12"/>
      <c r="Q28" s="12"/>
      <c r="R28" s="12"/>
      <c r="S28" s="12"/>
      <c r="T28" s="447">
        <v>3500000</v>
      </c>
      <c r="U28" s="447"/>
      <c r="V28" s="447"/>
      <c r="W28" s="447"/>
      <c r="X28" s="447"/>
      <c r="Y28" s="447"/>
      <c r="Z28" s="447"/>
      <c r="AA28" s="54"/>
      <c r="AB28" s="447">
        <v>3500000</v>
      </c>
      <c r="AC28" s="447"/>
      <c r="AD28" s="447"/>
      <c r="AE28" s="447"/>
      <c r="AF28" s="447"/>
      <c r="AG28" s="447"/>
      <c r="AH28" s="447"/>
      <c r="AI28" s="12"/>
      <c r="AJ28" s="12"/>
      <c r="AK28" s="12"/>
      <c r="AL28" s="12"/>
      <c r="AM28" s="12"/>
      <c r="AN28" s="12"/>
    </row>
    <row r="29" spans="1:40" ht="18.75" customHeight="1">
      <c r="A29" s="11"/>
      <c r="B29" s="13" t="s">
        <v>744</v>
      </c>
      <c r="C29" s="12" t="s">
        <v>95</v>
      </c>
      <c r="G29" s="12"/>
      <c r="H29" s="12"/>
      <c r="I29" s="12"/>
      <c r="J29" s="12"/>
      <c r="K29" s="12"/>
      <c r="L29" s="12"/>
      <c r="M29" s="12"/>
      <c r="N29" s="12"/>
      <c r="O29" s="12"/>
      <c r="P29" s="12"/>
      <c r="Q29" s="12"/>
      <c r="R29" s="12"/>
      <c r="S29" s="12"/>
      <c r="T29" s="447">
        <v>3500000</v>
      </c>
      <c r="U29" s="447"/>
      <c r="V29" s="447"/>
      <c r="W29" s="447"/>
      <c r="X29" s="447"/>
      <c r="Y29" s="447"/>
      <c r="Z29" s="447"/>
      <c r="AA29" s="54"/>
      <c r="AB29" s="447">
        <v>3500000</v>
      </c>
      <c r="AC29" s="447"/>
      <c r="AD29" s="447"/>
      <c r="AE29" s="447"/>
      <c r="AF29" s="447"/>
      <c r="AG29" s="447"/>
      <c r="AH29" s="447"/>
      <c r="AI29" s="12"/>
      <c r="AJ29" s="12"/>
      <c r="AK29" s="12"/>
      <c r="AL29" s="12"/>
      <c r="AM29" s="12"/>
      <c r="AN29" s="12"/>
    </row>
    <row r="30" spans="1:40" ht="18.75" customHeight="1">
      <c r="A30" s="11"/>
      <c r="B30" s="13" t="s">
        <v>744</v>
      </c>
      <c r="C30" s="12" t="s">
        <v>96</v>
      </c>
      <c r="G30" s="12"/>
      <c r="H30" s="12"/>
      <c r="I30" s="12"/>
      <c r="J30" s="12"/>
      <c r="K30" s="12"/>
      <c r="L30" s="12"/>
      <c r="M30" s="12"/>
      <c r="N30" s="12"/>
      <c r="O30" s="12"/>
      <c r="P30" s="12"/>
      <c r="Q30" s="12"/>
      <c r="R30" s="12"/>
      <c r="S30" s="12"/>
      <c r="T30" s="274"/>
      <c r="U30" s="274"/>
      <c r="V30" s="274"/>
      <c r="W30" s="274"/>
      <c r="X30" s="274"/>
      <c r="Y30" s="274"/>
      <c r="Z30" s="274"/>
      <c r="AA30" s="12"/>
      <c r="AB30" s="274"/>
      <c r="AC30" s="274"/>
      <c r="AD30" s="274"/>
      <c r="AE30" s="274"/>
      <c r="AF30" s="274"/>
      <c r="AG30" s="274"/>
      <c r="AH30" s="274"/>
      <c r="AI30" s="12"/>
      <c r="AJ30" s="12"/>
      <c r="AK30" s="12"/>
      <c r="AL30" s="12"/>
      <c r="AM30" s="12"/>
      <c r="AN30" s="12"/>
    </row>
    <row r="31" spans="1:40" s="56" customFormat="1" ht="18.75" customHeight="1">
      <c r="A31" s="51"/>
      <c r="B31" s="39"/>
      <c r="C31" s="39" t="s">
        <v>99</v>
      </c>
      <c r="E31" s="39"/>
      <c r="F31" s="39"/>
      <c r="G31" s="39"/>
      <c r="H31" s="39"/>
      <c r="I31" s="39"/>
      <c r="J31" s="39"/>
      <c r="K31" s="39"/>
      <c r="L31" s="39"/>
      <c r="M31" s="39"/>
      <c r="N31" s="39"/>
      <c r="O31" s="39"/>
      <c r="P31" s="39"/>
      <c r="Q31" s="39"/>
      <c r="R31" s="39"/>
      <c r="S31" s="39"/>
      <c r="T31" s="449" t="s">
        <v>100</v>
      </c>
      <c r="U31" s="449"/>
      <c r="V31" s="449"/>
      <c r="W31" s="449"/>
      <c r="X31" s="449"/>
      <c r="Y31" s="449"/>
      <c r="Z31" s="449"/>
      <c r="AA31" s="57"/>
      <c r="AB31" s="450" t="s">
        <v>100</v>
      </c>
      <c r="AC31" s="450"/>
      <c r="AD31" s="450"/>
      <c r="AE31" s="450"/>
      <c r="AF31" s="450"/>
      <c r="AG31" s="450"/>
      <c r="AH31" s="450"/>
      <c r="AI31" s="39"/>
      <c r="AJ31" s="39"/>
      <c r="AK31" s="39"/>
      <c r="AL31" s="39"/>
      <c r="AM31" s="39"/>
      <c r="AN31" s="39"/>
    </row>
    <row r="32" spans="1:40" s="31" customFormat="1" ht="24.75" customHeight="1">
      <c r="A32" s="51" t="s">
        <v>730</v>
      </c>
      <c r="B32" s="39" t="s">
        <v>101</v>
      </c>
      <c r="E32" s="19"/>
      <c r="F32" s="19"/>
      <c r="G32" s="19"/>
      <c r="H32" s="19"/>
      <c r="I32" s="19"/>
      <c r="J32" s="19"/>
      <c r="K32" s="19"/>
      <c r="L32" s="19"/>
      <c r="M32" s="19"/>
      <c r="N32" s="19"/>
      <c r="O32" s="19"/>
      <c r="P32" s="19"/>
      <c r="Q32" s="19"/>
      <c r="R32" s="19"/>
      <c r="S32" s="19"/>
      <c r="T32" s="327">
        <f>SUM(T33:Z35)</f>
        <v>12271971950</v>
      </c>
      <c r="U32" s="327"/>
      <c r="V32" s="327"/>
      <c r="W32" s="327"/>
      <c r="X32" s="327"/>
      <c r="Y32" s="327"/>
      <c r="Z32" s="327"/>
      <c r="AA32" s="22"/>
      <c r="AB32" s="327">
        <f>SUM(AB33:AH35)</f>
        <v>12271971950</v>
      </c>
      <c r="AC32" s="327"/>
      <c r="AD32" s="327"/>
      <c r="AE32" s="327"/>
      <c r="AF32" s="327"/>
      <c r="AG32" s="327"/>
      <c r="AH32" s="327"/>
      <c r="AI32" s="19"/>
      <c r="AJ32" s="19"/>
      <c r="AK32" s="19"/>
      <c r="AL32" s="19"/>
      <c r="AM32" s="19"/>
      <c r="AN32" s="19"/>
    </row>
    <row r="33" spans="1:40" ht="18.75" customHeight="1">
      <c r="A33" s="11" t="s">
        <v>543</v>
      </c>
      <c r="B33" s="12" t="s">
        <v>102</v>
      </c>
      <c r="C33" s="12"/>
      <c r="F33" s="12"/>
      <c r="G33" s="12"/>
      <c r="H33" s="12"/>
      <c r="I33" s="12"/>
      <c r="J33" s="12"/>
      <c r="K33" s="12"/>
      <c r="L33" s="12"/>
      <c r="M33" s="12"/>
      <c r="N33" s="12"/>
      <c r="O33" s="12"/>
      <c r="P33" s="12"/>
      <c r="Q33" s="12"/>
      <c r="R33" s="12"/>
      <c r="S33" s="12"/>
      <c r="T33" s="407">
        <v>10661971950</v>
      </c>
      <c r="U33" s="407"/>
      <c r="V33" s="407"/>
      <c r="W33" s="407"/>
      <c r="X33" s="407"/>
      <c r="Y33" s="407"/>
      <c r="Z33" s="407"/>
      <c r="AA33" s="23"/>
      <c r="AB33" s="407">
        <v>10661971950</v>
      </c>
      <c r="AC33" s="407"/>
      <c r="AD33" s="407"/>
      <c r="AE33" s="407"/>
      <c r="AF33" s="407"/>
      <c r="AG33" s="407"/>
      <c r="AH33" s="407"/>
      <c r="AI33" s="12"/>
      <c r="AJ33" s="12"/>
      <c r="AK33" s="12"/>
      <c r="AL33" s="12"/>
      <c r="AM33" s="12"/>
      <c r="AN33" s="12"/>
    </row>
    <row r="34" spans="1:40" ht="18.75" customHeight="1">
      <c r="A34" s="11" t="s">
        <v>543</v>
      </c>
      <c r="B34" s="12" t="s">
        <v>103</v>
      </c>
      <c r="C34" s="12"/>
      <c r="F34" s="12"/>
      <c r="G34" s="12"/>
      <c r="H34" s="12"/>
      <c r="I34" s="12"/>
      <c r="J34" s="12"/>
      <c r="K34" s="12"/>
      <c r="L34" s="12"/>
      <c r="M34" s="12"/>
      <c r="N34" s="12"/>
      <c r="O34" s="12"/>
      <c r="P34" s="12"/>
      <c r="Q34" s="12"/>
      <c r="R34" s="12"/>
      <c r="S34" s="12"/>
      <c r="T34" s="407">
        <v>1610000000</v>
      </c>
      <c r="U34" s="407"/>
      <c r="V34" s="407"/>
      <c r="W34" s="407"/>
      <c r="X34" s="407"/>
      <c r="Y34" s="407"/>
      <c r="Z34" s="407"/>
      <c r="AA34" s="23"/>
      <c r="AB34" s="407">
        <v>1610000000</v>
      </c>
      <c r="AC34" s="407"/>
      <c r="AD34" s="407"/>
      <c r="AE34" s="407"/>
      <c r="AF34" s="407"/>
      <c r="AG34" s="407"/>
      <c r="AH34" s="407"/>
      <c r="AI34" s="12"/>
      <c r="AJ34" s="12"/>
      <c r="AK34" s="12"/>
      <c r="AL34" s="12"/>
      <c r="AM34" s="12"/>
      <c r="AN34" s="12"/>
    </row>
    <row r="35" spans="1:40" ht="18.75" customHeight="1">
      <c r="A35" s="11" t="s">
        <v>543</v>
      </c>
      <c r="B35" s="12" t="s">
        <v>104</v>
      </c>
      <c r="C35" s="12"/>
      <c r="F35" s="12"/>
      <c r="G35" s="12"/>
      <c r="H35" s="12"/>
      <c r="I35" s="12"/>
      <c r="J35" s="12"/>
      <c r="K35" s="12"/>
      <c r="L35" s="12"/>
      <c r="M35" s="12"/>
      <c r="N35" s="12"/>
      <c r="O35" s="12"/>
      <c r="P35" s="12"/>
      <c r="Q35" s="12"/>
      <c r="R35" s="12"/>
      <c r="S35" s="12"/>
      <c r="T35" s="274">
        <v>0</v>
      </c>
      <c r="U35" s="274"/>
      <c r="V35" s="274"/>
      <c r="W35" s="274"/>
      <c r="X35" s="274"/>
      <c r="Y35" s="274"/>
      <c r="Z35" s="274"/>
      <c r="AA35" s="12"/>
      <c r="AB35" s="274">
        <v>0</v>
      </c>
      <c r="AC35" s="274"/>
      <c r="AD35" s="274"/>
      <c r="AE35" s="274"/>
      <c r="AF35" s="274"/>
      <c r="AG35" s="274"/>
      <c r="AH35" s="274"/>
      <c r="AI35" s="12"/>
      <c r="AJ35" s="12"/>
      <c r="AK35" s="12"/>
      <c r="AL35" s="12"/>
      <c r="AM35" s="12"/>
      <c r="AN35" s="12"/>
    </row>
    <row r="36" spans="1:40" ht="18.75" customHeight="1">
      <c r="A36" s="11"/>
      <c r="B36" s="12" t="s">
        <v>544</v>
      </c>
      <c r="C36" s="12" t="s">
        <v>105</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row>
    <row r="37" spans="1:40" ht="36.75" customHeight="1">
      <c r="A37" s="11"/>
      <c r="B37" s="12"/>
      <c r="C37" s="446" t="s">
        <v>106</v>
      </c>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12"/>
      <c r="AJ37" s="12"/>
      <c r="AK37" s="12"/>
      <c r="AL37" s="12"/>
      <c r="AM37" s="12"/>
      <c r="AN37" s="12"/>
    </row>
    <row r="38" spans="1:40" ht="1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5">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5">
      <c r="A40" s="11"/>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row r="41" spans="1:40" ht="15">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row>
  </sheetData>
  <mergeCells count="58">
    <mergeCell ref="B8:AH8"/>
    <mergeCell ref="T6:Z6"/>
    <mergeCell ref="AB6:AH6"/>
    <mergeCell ref="T7:Z7"/>
    <mergeCell ref="AB7:AH7"/>
    <mergeCell ref="T4:Z4"/>
    <mergeCell ref="AB4:AH4"/>
    <mergeCell ref="T5:Z5"/>
    <mergeCell ref="T2:Z2"/>
    <mergeCell ref="AB2:AH2"/>
    <mergeCell ref="T3:Z3"/>
    <mergeCell ref="AB3:AH3"/>
    <mergeCell ref="AB5:AH5"/>
    <mergeCell ref="T11:Z11"/>
    <mergeCell ref="AB11:AH11"/>
    <mergeCell ref="T12:Z12"/>
    <mergeCell ref="AB12:AH12"/>
    <mergeCell ref="T13:Z13"/>
    <mergeCell ref="AB13:AH13"/>
    <mergeCell ref="T14:Z14"/>
    <mergeCell ref="AB14:AH14"/>
    <mergeCell ref="T30:Z30"/>
    <mergeCell ref="AB30:AH30"/>
    <mergeCell ref="T31:Z31"/>
    <mergeCell ref="AB31:AH31"/>
    <mergeCell ref="T9:Z9"/>
    <mergeCell ref="AB9:AH9"/>
    <mergeCell ref="T10:Z10"/>
    <mergeCell ref="AB10:AH10"/>
    <mergeCell ref="T20:Z20"/>
    <mergeCell ref="AB20:AH20"/>
    <mergeCell ref="T21:Z21"/>
    <mergeCell ref="AB21:AH21"/>
    <mergeCell ref="T22:Z22"/>
    <mergeCell ref="AB22:AH22"/>
    <mergeCell ref="T23:Z23"/>
    <mergeCell ref="AB23:AH23"/>
    <mergeCell ref="T24:Z24"/>
    <mergeCell ref="AB24:AH24"/>
    <mergeCell ref="T25:Z25"/>
    <mergeCell ref="AB25:AH25"/>
    <mergeCell ref="T26:Z26"/>
    <mergeCell ref="AB26:AH26"/>
    <mergeCell ref="T27:Z27"/>
    <mergeCell ref="AB27:AH27"/>
    <mergeCell ref="T28:Z28"/>
    <mergeCell ref="AB28:AH28"/>
    <mergeCell ref="T29:Z29"/>
    <mergeCell ref="AB29:AH29"/>
    <mergeCell ref="C37:AH37"/>
    <mergeCell ref="AB32:AH32"/>
    <mergeCell ref="T33:Z33"/>
    <mergeCell ref="AB33:AH33"/>
    <mergeCell ref="T34:Z34"/>
    <mergeCell ref="AB34:AH34"/>
    <mergeCell ref="T35:Z35"/>
    <mergeCell ref="T32:Z32"/>
    <mergeCell ref="AB35:AH35"/>
  </mergeCells>
  <printOptions horizontalCentered="1"/>
  <pageMargins left="0.5" right="0.25" top="0.5" bottom="0.25" header="0.5" footer="0.5"/>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dimension ref="A1:AJ45"/>
  <sheetViews>
    <sheetView workbookViewId="0" topLeftCell="A26">
      <selection activeCell="T42" sqref="T42"/>
    </sheetView>
  </sheetViews>
  <sheetFormatPr defaultColWidth="2.75390625" defaultRowHeight="12.75"/>
  <cols>
    <col min="1" max="1" width="3.75390625" style="35" customWidth="1"/>
    <col min="2" max="13" width="2.75390625" style="32" customWidth="1"/>
    <col min="14" max="19" width="3.75390625" style="32" customWidth="1"/>
    <col min="20" max="20" width="2.75390625" style="32" customWidth="1"/>
    <col min="21" max="24" width="2.25390625" style="32" customWidth="1"/>
    <col min="25" max="25" width="2.75390625" style="32" customWidth="1"/>
    <col min="26" max="26" width="3.75390625" style="32" customWidth="1"/>
    <col min="27" max="27" width="1.75390625" style="32" customWidth="1"/>
    <col min="28" max="28" width="2.75390625" style="32" customWidth="1"/>
    <col min="29" max="32" width="2.25390625" style="32" customWidth="1"/>
    <col min="33" max="33" width="2.75390625" style="32" customWidth="1"/>
    <col min="34" max="34" width="3.125" style="32" customWidth="1"/>
    <col min="35" max="16384" width="2.75390625" style="32" customWidth="1"/>
  </cols>
  <sheetData>
    <row r="1" spans="1:33" s="56" customFormat="1" ht="19.5" customHeight="1">
      <c r="A1" s="51" t="s">
        <v>731</v>
      </c>
      <c r="B1" s="39" t="s">
        <v>107</v>
      </c>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row>
    <row r="2" spans="1:33" s="56" customFormat="1" ht="19.5" customHeight="1">
      <c r="A2" s="51"/>
      <c r="B2" s="39" t="s">
        <v>108</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34" ht="19.5" customHeight="1">
      <c r="A3" s="11"/>
      <c r="B3" s="12"/>
      <c r="C3" s="12"/>
      <c r="D3" s="12"/>
      <c r="E3" s="12"/>
      <c r="F3" s="12"/>
      <c r="G3" s="12"/>
      <c r="H3" s="12"/>
      <c r="I3" s="12"/>
      <c r="J3" s="12"/>
      <c r="K3" s="12"/>
      <c r="L3" s="12"/>
      <c r="M3" s="12"/>
      <c r="N3" s="12"/>
      <c r="O3" s="12"/>
      <c r="P3" s="12"/>
      <c r="Q3" s="12"/>
      <c r="S3" s="21"/>
      <c r="T3" s="313" t="s">
        <v>2</v>
      </c>
      <c r="U3" s="313"/>
      <c r="V3" s="313"/>
      <c r="W3" s="313"/>
      <c r="X3" s="313"/>
      <c r="Y3" s="313"/>
      <c r="Z3" s="313"/>
      <c r="AB3" s="313" t="s">
        <v>3</v>
      </c>
      <c r="AC3" s="313"/>
      <c r="AD3" s="313"/>
      <c r="AE3" s="313"/>
      <c r="AF3" s="313"/>
      <c r="AG3" s="313"/>
      <c r="AH3" s="313"/>
    </row>
    <row r="4" spans="1:34" s="31" customFormat="1" ht="21.75" customHeight="1">
      <c r="A4" s="10" t="s">
        <v>676</v>
      </c>
      <c r="B4" s="19" t="s">
        <v>110</v>
      </c>
      <c r="C4" s="19"/>
      <c r="D4" s="19"/>
      <c r="E4" s="19"/>
      <c r="F4" s="19"/>
      <c r="G4" s="19"/>
      <c r="H4" s="19"/>
      <c r="I4" s="19"/>
      <c r="J4" s="19"/>
      <c r="K4" s="19"/>
      <c r="L4" s="19"/>
      <c r="M4" s="19"/>
      <c r="N4" s="19"/>
      <c r="O4" s="19"/>
      <c r="P4" s="19"/>
      <c r="Q4" s="19"/>
      <c r="S4" s="23"/>
      <c r="T4" s="407">
        <v>29284737514</v>
      </c>
      <c r="U4" s="407"/>
      <c r="V4" s="407"/>
      <c r="W4" s="407"/>
      <c r="X4" s="407"/>
      <c r="Y4" s="407"/>
      <c r="Z4" s="407"/>
      <c r="AB4" s="407">
        <v>32518072593</v>
      </c>
      <c r="AC4" s="407"/>
      <c r="AD4" s="407"/>
      <c r="AE4" s="407"/>
      <c r="AF4" s="407"/>
      <c r="AG4" s="407"/>
      <c r="AH4" s="407"/>
    </row>
    <row r="5" spans="1:34" ht="3" customHeight="1" hidden="1">
      <c r="A5" s="11"/>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row>
    <row r="6" spans="1:33" s="31" customFormat="1" ht="19.5" customHeight="1">
      <c r="A6" s="10" t="s">
        <v>677</v>
      </c>
      <c r="B6" s="19" t="s">
        <v>111</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s="31" customFormat="1" ht="19.5" customHeight="1">
      <c r="A7" s="10"/>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row>
    <row r="8" spans="1:34" s="58" customFormat="1" ht="39.75" customHeight="1">
      <c r="A8" s="36" t="s">
        <v>732</v>
      </c>
      <c r="B8" s="455" t="s">
        <v>112</v>
      </c>
      <c r="C8" s="455"/>
      <c r="D8" s="455"/>
      <c r="E8" s="455"/>
      <c r="F8" s="455"/>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row>
    <row r="9" spans="1:34" ht="19.5" customHeight="1">
      <c r="A9" s="11"/>
      <c r="B9" s="12"/>
      <c r="C9" s="12"/>
      <c r="D9" s="12"/>
      <c r="E9" s="12"/>
      <c r="F9" s="12"/>
      <c r="G9" s="12"/>
      <c r="H9" s="12"/>
      <c r="I9" s="12"/>
      <c r="J9" s="12"/>
      <c r="K9" s="12"/>
      <c r="L9" s="12"/>
      <c r="M9" s="12"/>
      <c r="N9" s="12"/>
      <c r="O9" s="12"/>
      <c r="P9" s="12"/>
      <c r="Q9" s="12"/>
      <c r="S9" s="12"/>
      <c r="T9" s="313" t="s">
        <v>235</v>
      </c>
      <c r="U9" s="313"/>
      <c r="V9" s="313"/>
      <c r="W9" s="313"/>
      <c r="X9" s="313"/>
      <c r="Y9" s="313"/>
      <c r="Z9" s="313"/>
      <c r="AB9" s="313" t="s">
        <v>236</v>
      </c>
      <c r="AC9" s="313"/>
      <c r="AD9" s="313"/>
      <c r="AE9" s="313"/>
      <c r="AF9" s="313"/>
      <c r="AG9" s="313"/>
      <c r="AH9" s="313"/>
    </row>
    <row r="10" spans="1:34" s="31" customFormat="1" ht="18" customHeight="1">
      <c r="A10" s="10" t="s">
        <v>678</v>
      </c>
      <c r="B10" s="19" t="s">
        <v>113</v>
      </c>
      <c r="C10" s="19"/>
      <c r="D10" s="19"/>
      <c r="E10" s="19"/>
      <c r="F10" s="19"/>
      <c r="G10" s="19"/>
      <c r="H10" s="19"/>
      <c r="I10" s="19"/>
      <c r="J10" s="19"/>
      <c r="K10" s="19"/>
      <c r="L10" s="19"/>
      <c r="M10" s="19"/>
      <c r="N10" s="19"/>
      <c r="O10" s="19"/>
      <c r="P10" s="19"/>
      <c r="Q10" s="19"/>
      <c r="S10" s="19"/>
      <c r="T10" s="327">
        <f>T12+T15+T17+T21</f>
        <v>129727217235</v>
      </c>
      <c r="U10" s="327"/>
      <c r="V10" s="327"/>
      <c r="W10" s="327"/>
      <c r="X10" s="327"/>
      <c r="Y10" s="327"/>
      <c r="Z10" s="327"/>
      <c r="AB10" s="327">
        <f>AB12+AB15+AB17+AB21</f>
        <v>105289007212</v>
      </c>
      <c r="AC10" s="327"/>
      <c r="AD10" s="327"/>
      <c r="AE10" s="327"/>
      <c r="AF10" s="327"/>
      <c r="AG10" s="327"/>
      <c r="AH10" s="327"/>
    </row>
    <row r="11" spans="1:34" ht="18" customHeight="1">
      <c r="A11" s="11"/>
      <c r="B11" s="12" t="s">
        <v>114</v>
      </c>
      <c r="C11" s="12"/>
      <c r="D11" s="12"/>
      <c r="E11" s="12"/>
      <c r="F11" s="12"/>
      <c r="G11" s="12"/>
      <c r="H11" s="12"/>
      <c r="I11" s="12"/>
      <c r="J11" s="12"/>
      <c r="K11" s="12"/>
      <c r="L11" s="12"/>
      <c r="M11" s="12"/>
      <c r="N11" s="12"/>
      <c r="O11" s="12"/>
      <c r="P11" s="12"/>
      <c r="Q11" s="12"/>
      <c r="S11" s="12"/>
      <c r="T11" s="407"/>
      <c r="U11" s="274"/>
      <c r="V11" s="274"/>
      <c r="W11" s="274"/>
      <c r="X11" s="274"/>
      <c r="Y11" s="274"/>
      <c r="Z11" s="274"/>
      <c r="AB11" s="407"/>
      <c r="AC11" s="274"/>
      <c r="AD11" s="274"/>
      <c r="AE11" s="274"/>
      <c r="AF11" s="274"/>
      <c r="AG11" s="274"/>
      <c r="AH11" s="274"/>
    </row>
    <row r="12" spans="1:34" s="56" customFormat="1" ht="18" customHeight="1">
      <c r="A12" s="51"/>
      <c r="B12" s="39"/>
      <c r="C12" s="39" t="s">
        <v>744</v>
      </c>
      <c r="D12" s="39" t="s">
        <v>115</v>
      </c>
      <c r="E12" s="39"/>
      <c r="F12" s="39"/>
      <c r="G12" s="39"/>
      <c r="H12" s="39"/>
      <c r="I12" s="39"/>
      <c r="J12" s="39"/>
      <c r="K12" s="39"/>
      <c r="L12" s="39"/>
      <c r="M12" s="39"/>
      <c r="N12" s="39"/>
      <c r="O12" s="39"/>
      <c r="P12" s="39"/>
      <c r="Q12" s="39"/>
      <c r="S12" s="39"/>
      <c r="T12" s="452">
        <f>T13+T14</f>
        <v>127325059217</v>
      </c>
      <c r="U12" s="452"/>
      <c r="V12" s="452"/>
      <c r="W12" s="452"/>
      <c r="X12" s="452"/>
      <c r="Y12" s="452"/>
      <c r="Z12" s="452"/>
      <c r="AB12" s="452">
        <f>AB13+AB14</f>
        <v>97836696496</v>
      </c>
      <c r="AC12" s="452"/>
      <c r="AD12" s="452"/>
      <c r="AE12" s="452"/>
      <c r="AF12" s="452"/>
      <c r="AG12" s="452"/>
      <c r="AH12" s="452"/>
    </row>
    <row r="13" spans="1:34" ht="18" customHeight="1">
      <c r="A13" s="11"/>
      <c r="B13" s="12"/>
      <c r="C13" s="12"/>
      <c r="D13" s="12" t="s">
        <v>544</v>
      </c>
      <c r="E13" s="12" t="s">
        <v>116</v>
      </c>
      <c r="F13" s="12"/>
      <c r="G13" s="12"/>
      <c r="H13" s="12"/>
      <c r="I13" s="12"/>
      <c r="J13" s="12"/>
      <c r="K13" s="12"/>
      <c r="L13" s="12"/>
      <c r="M13" s="12"/>
      <c r="N13" s="12"/>
      <c r="O13" s="12"/>
      <c r="P13" s="12"/>
      <c r="Q13" s="12"/>
      <c r="S13" s="12"/>
      <c r="T13" s="407">
        <v>126485072858</v>
      </c>
      <c r="U13" s="407"/>
      <c r="V13" s="407"/>
      <c r="W13" s="407"/>
      <c r="X13" s="407"/>
      <c r="Y13" s="407"/>
      <c r="Z13" s="407"/>
      <c r="AB13" s="407">
        <v>97305050144</v>
      </c>
      <c r="AC13" s="407"/>
      <c r="AD13" s="407"/>
      <c r="AE13" s="407"/>
      <c r="AF13" s="407"/>
      <c r="AG13" s="407"/>
      <c r="AH13" s="407"/>
    </row>
    <row r="14" spans="1:34" ht="18" customHeight="1">
      <c r="A14" s="11"/>
      <c r="B14" s="12"/>
      <c r="C14" s="12"/>
      <c r="D14" s="12" t="s">
        <v>544</v>
      </c>
      <c r="E14" s="12" t="s">
        <v>117</v>
      </c>
      <c r="F14" s="12"/>
      <c r="G14" s="12"/>
      <c r="H14" s="12"/>
      <c r="I14" s="12"/>
      <c r="J14" s="12"/>
      <c r="K14" s="12"/>
      <c r="L14" s="12"/>
      <c r="M14" s="12"/>
      <c r="N14" s="12"/>
      <c r="O14" s="12"/>
      <c r="P14" s="12"/>
      <c r="Q14" s="12"/>
      <c r="S14" s="12"/>
      <c r="T14" s="407">
        <v>839986359</v>
      </c>
      <c r="U14" s="407"/>
      <c r="V14" s="407"/>
      <c r="W14" s="407"/>
      <c r="X14" s="407"/>
      <c r="Y14" s="407"/>
      <c r="Z14" s="407"/>
      <c r="AB14" s="407">
        <v>531646352</v>
      </c>
      <c r="AC14" s="407"/>
      <c r="AD14" s="407"/>
      <c r="AE14" s="407"/>
      <c r="AF14" s="407"/>
      <c r="AG14" s="407"/>
      <c r="AH14" s="407"/>
    </row>
    <row r="15" spans="1:34" s="56" customFormat="1" ht="18" customHeight="1">
      <c r="A15" s="51"/>
      <c r="B15" s="39"/>
      <c r="C15" s="39" t="s">
        <v>744</v>
      </c>
      <c r="D15" s="39" t="s">
        <v>118</v>
      </c>
      <c r="E15" s="39"/>
      <c r="F15" s="39"/>
      <c r="G15" s="39"/>
      <c r="H15" s="39"/>
      <c r="I15" s="39"/>
      <c r="J15" s="39"/>
      <c r="K15" s="39"/>
      <c r="L15" s="39"/>
      <c r="M15" s="39"/>
      <c r="N15" s="39"/>
      <c r="O15" s="39"/>
      <c r="P15" s="39"/>
      <c r="Q15" s="39"/>
      <c r="S15" s="39"/>
      <c r="T15" s="452">
        <f>SUM(T16)</f>
        <v>0</v>
      </c>
      <c r="U15" s="452"/>
      <c r="V15" s="452"/>
      <c r="W15" s="452"/>
      <c r="X15" s="452"/>
      <c r="Y15" s="452"/>
      <c r="Z15" s="452"/>
      <c r="AB15" s="452">
        <f>SUM(AB16)</f>
        <v>5783836058</v>
      </c>
      <c r="AC15" s="452"/>
      <c r="AD15" s="452"/>
      <c r="AE15" s="452"/>
      <c r="AF15" s="452"/>
      <c r="AG15" s="452"/>
      <c r="AH15" s="452"/>
    </row>
    <row r="16" spans="1:34" ht="18" customHeight="1">
      <c r="A16" s="11"/>
      <c r="B16" s="12"/>
      <c r="C16" s="12"/>
      <c r="D16" s="12" t="s">
        <v>544</v>
      </c>
      <c r="E16" s="12" t="s">
        <v>119</v>
      </c>
      <c r="F16" s="12"/>
      <c r="G16" s="12"/>
      <c r="H16" s="12"/>
      <c r="I16" s="12"/>
      <c r="J16" s="12"/>
      <c r="K16" s="12"/>
      <c r="L16" s="12"/>
      <c r="M16" s="12"/>
      <c r="N16" s="12"/>
      <c r="O16" s="12"/>
      <c r="P16" s="12"/>
      <c r="Q16" s="12"/>
      <c r="S16" s="12"/>
      <c r="T16" s="407">
        <v>0</v>
      </c>
      <c r="U16" s="407"/>
      <c r="V16" s="407"/>
      <c r="W16" s="407"/>
      <c r="X16" s="407"/>
      <c r="Y16" s="407"/>
      <c r="Z16" s="407"/>
      <c r="AB16" s="407">
        <v>5783836058</v>
      </c>
      <c r="AC16" s="407"/>
      <c r="AD16" s="407"/>
      <c r="AE16" s="407"/>
      <c r="AF16" s="407"/>
      <c r="AG16" s="407"/>
      <c r="AH16" s="407"/>
    </row>
    <row r="17" spans="1:34" s="56" customFormat="1" ht="18" customHeight="1">
      <c r="A17" s="51"/>
      <c r="B17" s="39"/>
      <c r="C17" s="39" t="s">
        <v>744</v>
      </c>
      <c r="D17" s="39" t="s">
        <v>120</v>
      </c>
      <c r="E17" s="39"/>
      <c r="F17" s="39"/>
      <c r="G17" s="39"/>
      <c r="H17" s="39"/>
      <c r="I17" s="39"/>
      <c r="J17" s="39"/>
      <c r="K17" s="39"/>
      <c r="L17" s="39"/>
      <c r="M17" s="39"/>
      <c r="N17" s="39"/>
      <c r="O17" s="39"/>
      <c r="P17" s="39"/>
      <c r="Q17" s="39"/>
      <c r="S17" s="39"/>
      <c r="T17" s="453">
        <f>SUM(T18:Z20)</f>
        <v>1596492730</v>
      </c>
      <c r="U17" s="453"/>
      <c r="V17" s="453"/>
      <c r="W17" s="453"/>
      <c r="X17" s="453"/>
      <c r="Y17" s="453"/>
      <c r="Z17" s="453"/>
      <c r="AB17" s="454">
        <f>SUM(AB18:AH20)</f>
        <v>931326640</v>
      </c>
      <c r="AC17" s="454"/>
      <c r="AD17" s="454"/>
      <c r="AE17" s="454"/>
      <c r="AF17" s="454"/>
      <c r="AG17" s="454"/>
      <c r="AH17" s="454"/>
    </row>
    <row r="18" spans="1:34" ht="18" customHeight="1">
      <c r="A18" s="11"/>
      <c r="B18" s="12"/>
      <c r="C18" s="12"/>
      <c r="D18" s="12" t="s">
        <v>544</v>
      </c>
      <c r="E18" s="12" t="s">
        <v>121</v>
      </c>
      <c r="F18" s="12"/>
      <c r="G18" s="12"/>
      <c r="H18" s="12"/>
      <c r="I18" s="12"/>
      <c r="J18" s="12"/>
      <c r="K18" s="12"/>
      <c r="L18" s="12"/>
      <c r="M18" s="12"/>
      <c r="N18" s="12"/>
      <c r="O18" s="12"/>
      <c r="P18" s="12"/>
      <c r="Q18" s="12"/>
      <c r="S18" s="12"/>
      <c r="T18" s="407">
        <v>1166320000</v>
      </c>
      <c r="U18" s="407"/>
      <c r="V18" s="407"/>
      <c r="W18" s="407"/>
      <c r="X18" s="407"/>
      <c r="Y18" s="407"/>
      <c r="Z18" s="407"/>
      <c r="AB18" s="407">
        <v>859653910</v>
      </c>
      <c r="AC18" s="407"/>
      <c r="AD18" s="407"/>
      <c r="AE18" s="407"/>
      <c r="AF18" s="407"/>
      <c r="AG18" s="407"/>
      <c r="AH18" s="407"/>
    </row>
    <row r="19" spans="1:34" ht="18" customHeight="1">
      <c r="A19" s="11"/>
      <c r="B19" s="12"/>
      <c r="C19" s="12"/>
      <c r="D19" s="12" t="s">
        <v>544</v>
      </c>
      <c r="E19" s="12" t="s">
        <v>703</v>
      </c>
      <c r="F19" s="12"/>
      <c r="G19" s="12"/>
      <c r="H19" s="12"/>
      <c r="I19" s="12"/>
      <c r="J19" s="12"/>
      <c r="K19" s="12"/>
      <c r="L19" s="12"/>
      <c r="M19" s="12"/>
      <c r="N19" s="12"/>
      <c r="O19" s="12"/>
      <c r="P19" s="12"/>
      <c r="Q19" s="12"/>
      <c r="S19" s="12"/>
      <c r="T19" s="407">
        <v>354600000</v>
      </c>
      <c r="U19" s="407"/>
      <c r="V19" s="407"/>
      <c r="W19" s="407"/>
      <c r="X19" s="407"/>
      <c r="Y19" s="407"/>
      <c r="Z19" s="407"/>
      <c r="AB19" s="274">
        <v>0</v>
      </c>
      <c r="AC19" s="274"/>
      <c r="AD19" s="274"/>
      <c r="AE19" s="274"/>
      <c r="AF19" s="274"/>
      <c r="AG19" s="274"/>
      <c r="AH19" s="274"/>
    </row>
    <row r="20" spans="1:34" ht="18" customHeight="1">
      <c r="A20" s="11"/>
      <c r="B20" s="12"/>
      <c r="C20" s="12"/>
      <c r="D20" s="12" t="s">
        <v>544</v>
      </c>
      <c r="E20" s="12" t="s">
        <v>122</v>
      </c>
      <c r="F20" s="12"/>
      <c r="G20" s="12"/>
      <c r="H20" s="12"/>
      <c r="I20" s="12"/>
      <c r="J20" s="12"/>
      <c r="K20" s="12"/>
      <c r="L20" s="12"/>
      <c r="M20" s="12"/>
      <c r="N20" s="12"/>
      <c r="O20" s="12"/>
      <c r="P20" s="12"/>
      <c r="Q20" s="12"/>
      <c r="S20" s="12"/>
      <c r="T20" s="407">
        <v>75572730</v>
      </c>
      <c r="U20" s="407"/>
      <c r="V20" s="407"/>
      <c r="W20" s="407"/>
      <c r="X20" s="407"/>
      <c r="Y20" s="407"/>
      <c r="Z20" s="407"/>
      <c r="AB20" s="407">
        <v>71672730</v>
      </c>
      <c r="AC20" s="407"/>
      <c r="AD20" s="407"/>
      <c r="AE20" s="407"/>
      <c r="AF20" s="407"/>
      <c r="AG20" s="407"/>
      <c r="AH20" s="407"/>
    </row>
    <row r="21" spans="1:34" s="56" customFormat="1" ht="18" customHeight="1">
      <c r="A21" s="51"/>
      <c r="B21" s="39"/>
      <c r="C21" s="39" t="s">
        <v>744</v>
      </c>
      <c r="D21" s="39" t="s">
        <v>123</v>
      </c>
      <c r="E21" s="39"/>
      <c r="F21" s="39"/>
      <c r="G21" s="39"/>
      <c r="H21" s="39"/>
      <c r="I21" s="39"/>
      <c r="J21" s="39"/>
      <c r="K21" s="39"/>
      <c r="L21" s="39"/>
      <c r="M21" s="39"/>
      <c r="N21" s="39"/>
      <c r="O21" s="39"/>
      <c r="P21" s="39"/>
      <c r="Q21" s="39"/>
      <c r="S21" s="39"/>
      <c r="T21" s="452">
        <f>SUM(T22:Z23)</f>
        <v>805665288</v>
      </c>
      <c r="U21" s="452"/>
      <c r="V21" s="452"/>
      <c r="W21" s="452"/>
      <c r="X21" s="452"/>
      <c r="Y21" s="452"/>
      <c r="Z21" s="452"/>
      <c r="AB21" s="452">
        <f>SUM(AB22:AH23)</f>
        <v>737148018</v>
      </c>
      <c r="AC21" s="452"/>
      <c r="AD21" s="452"/>
      <c r="AE21" s="452"/>
      <c r="AF21" s="452"/>
      <c r="AG21" s="452"/>
      <c r="AH21" s="452"/>
    </row>
    <row r="22" spans="1:34" ht="18" customHeight="1">
      <c r="A22" s="11"/>
      <c r="B22" s="12"/>
      <c r="C22" s="12"/>
      <c r="D22" s="12" t="s">
        <v>544</v>
      </c>
      <c r="E22" s="12" t="s">
        <v>124</v>
      </c>
      <c r="F22" s="12"/>
      <c r="G22" s="12"/>
      <c r="H22" s="12"/>
      <c r="I22" s="12"/>
      <c r="J22" s="12"/>
      <c r="K22" s="12"/>
      <c r="L22" s="12"/>
      <c r="M22" s="12"/>
      <c r="N22" s="12"/>
      <c r="O22" s="12"/>
      <c r="P22" s="12"/>
      <c r="Q22" s="12"/>
      <c r="S22" s="12"/>
      <c r="T22" s="407">
        <v>417356202</v>
      </c>
      <c r="U22" s="407"/>
      <c r="V22" s="407"/>
      <c r="W22" s="407"/>
      <c r="X22" s="407"/>
      <c r="Y22" s="407"/>
      <c r="Z22" s="407"/>
      <c r="AB22" s="407">
        <v>411566202</v>
      </c>
      <c r="AC22" s="407"/>
      <c r="AD22" s="407"/>
      <c r="AE22" s="407"/>
      <c r="AF22" s="407"/>
      <c r="AG22" s="407"/>
      <c r="AH22" s="407"/>
    </row>
    <row r="23" spans="1:34" ht="18" customHeight="1">
      <c r="A23" s="11"/>
      <c r="B23" s="12"/>
      <c r="C23" s="12"/>
      <c r="D23" s="12" t="s">
        <v>544</v>
      </c>
      <c r="E23" s="12" t="s">
        <v>125</v>
      </c>
      <c r="F23" s="12"/>
      <c r="G23" s="12"/>
      <c r="H23" s="12"/>
      <c r="I23" s="12"/>
      <c r="J23" s="12"/>
      <c r="K23" s="12"/>
      <c r="L23" s="12"/>
      <c r="M23" s="12"/>
      <c r="N23" s="12"/>
      <c r="O23" s="12"/>
      <c r="P23" s="12"/>
      <c r="Q23" s="12"/>
      <c r="S23" s="12"/>
      <c r="T23" s="407">
        <v>388309086</v>
      </c>
      <c r="U23" s="407"/>
      <c r="V23" s="407"/>
      <c r="W23" s="407"/>
      <c r="X23" s="407"/>
      <c r="Y23" s="407"/>
      <c r="Z23" s="407"/>
      <c r="AB23" s="384">
        <v>325581816</v>
      </c>
      <c r="AC23" s="384"/>
      <c r="AD23" s="384"/>
      <c r="AE23" s="384"/>
      <c r="AF23" s="384"/>
      <c r="AG23" s="384"/>
      <c r="AH23" s="384"/>
    </row>
    <row r="24" spans="1:34" s="31" customFormat="1" ht="18" customHeight="1">
      <c r="A24" s="10" t="s">
        <v>679</v>
      </c>
      <c r="B24" s="19" t="s">
        <v>126</v>
      </c>
      <c r="C24" s="19"/>
      <c r="D24" s="19"/>
      <c r="E24" s="19"/>
      <c r="F24" s="19"/>
      <c r="G24" s="19"/>
      <c r="H24" s="19"/>
      <c r="I24" s="19"/>
      <c r="J24" s="19"/>
      <c r="K24" s="19"/>
      <c r="L24" s="19"/>
      <c r="M24" s="19"/>
      <c r="N24" s="19"/>
      <c r="O24" s="19"/>
      <c r="P24" s="19"/>
      <c r="Q24" s="19"/>
      <c r="S24" s="19"/>
      <c r="T24" s="327">
        <f>SUM(T25:Z27)</f>
        <v>5112573</v>
      </c>
      <c r="U24" s="327"/>
      <c r="V24" s="327"/>
      <c r="W24" s="327"/>
      <c r="X24" s="327"/>
      <c r="Y24" s="327"/>
      <c r="Z24" s="327"/>
      <c r="AB24" s="327">
        <f>SUM(AB25:AH27)</f>
        <v>2034986</v>
      </c>
      <c r="AC24" s="327"/>
      <c r="AD24" s="327"/>
      <c r="AE24" s="327"/>
      <c r="AF24" s="327"/>
      <c r="AG24" s="327"/>
      <c r="AH24" s="327"/>
    </row>
    <row r="25" spans="1:34" ht="18" customHeight="1">
      <c r="A25" s="11"/>
      <c r="B25" s="12" t="s">
        <v>114</v>
      </c>
      <c r="C25" s="12"/>
      <c r="D25" s="12"/>
      <c r="E25" s="12"/>
      <c r="F25" s="12"/>
      <c r="G25" s="12"/>
      <c r="H25" s="12"/>
      <c r="I25" s="12"/>
      <c r="J25" s="12"/>
      <c r="K25" s="12"/>
      <c r="L25" s="12"/>
      <c r="M25" s="12"/>
      <c r="N25" s="12"/>
      <c r="O25" s="12"/>
      <c r="P25" s="12"/>
      <c r="Q25" s="12"/>
      <c r="S25" s="12"/>
      <c r="T25" s="274"/>
      <c r="U25" s="274"/>
      <c r="V25" s="274"/>
      <c r="W25" s="274"/>
      <c r="X25" s="274"/>
      <c r="Y25" s="274"/>
      <c r="Z25" s="274"/>
      <c r="AB25" s="407"/>
      <c r="AC25" s="274"/>
      <c r="AD25" s="274"/>
      <c r="AE25" s="274"/>
      <c r="AF25" s="274"/>
      <c r="AG25" s="274"/>
      <c r="AH25" s="274"/>
    </row>
    <row r="26" spans="1:34" ht="18" customHeight="1">
      <c r="A26" s="11"/>
      <c r="B26" s="12"/>
      <c r="C26" s="12" t="s">
        <v>744</v>
      </c>
      <c r="D26" s="12" t="s">
        <v>127</v>
      </c>
      <c r="E26" s="12"/>
      <c r="F26" s="12"/>
      <c r="G26" s="12"/>
      <c r="H26" s="12"/>
      <c r="I26" s="12"/>
      <c r="J26" s="12"/>
      <c r="K26" s="12"/>
      <c r="L26" s="12"/>
      <c r="M26" s="12"/>
      <c r="N26" s="12"/>
      <c r="O26" s="12"/>
      <c r="P26" s="12"/>
      <c r="Q26" s="12"/>
      <c r="S26" s="12"/>
      <c r="T26" s="274"/>
      <c r="U26" s="274"/>
      <c r="V26" s="274"/>
      <c r="W26" s="274"/>
      <c r="X26" s="274"/>
      <c r="Y26" s="274"/>
      <c r="Z26" s="274"/>
      <c r="AB26" s="274"/>
      <c r="AC26" s="274"/>
      <c r="AD26" s="274"/>
      <c r="AE26" s="274"/>
      <c r="AF26" s="274"/>
      <c r="AG26" s="274"/>
      <c r="AH26" s="274"/>
    </row>
    <row r="27" spans="1:34" ht="18" customHeight="1">
      <c r="A27" s="11"/>
      <c r="B27" s="12"/>
      <c r="C27" s="12" t="s">
        <v>744</v>
      </c>
      <c r="D27" s="12" t="s">
        <v>128</v>
      </c>
      <c r="E27" s="12"/>
      <c r="F27" s="12"/>
      <c r="G27" s="12"/>
      <c r="H27" s="12"/>
      <c r="I27" s="12"/>
      <c r="J27" s="12"/>
      <c r="K27" s="12"/>
      <c r="L27" s="12"/>
      <c r="M27" s="12"/>
      <c r="N27" s="12"/>
      <c r="O27" s="12"/>
      <c r="P27" s="12"/>
      <c r="Q27" s="12"/>
      <c r="S27" s="12"/>
      <c r="T27" s="407">
        <v>5112573</v>
      </c>
      <c r="U27" s="407"/>
      <c r="V27" s="407"/>
      <c r="W27" s="407"/>
      <c r="X27" s="407"/>
      <c r="Y27" s="407"/>
      <c r="Z27" s="407"/>
      <c r="AB27" s="407">
        <v>2034986</v>
      </c>
      <c r="AC27" s="407"/>
      <c r="AD27" s="407"/>
      <c r="AE27" s="407"/>
      <c r="AF27" s="407"/>
      <c r="AG27" s="407"/>
      <c r="AH27" s="407"/>
    </row>
    <row r="28" spans="1:34" s="31" customFormat="1" ht="18" customHeight="1">
      <c r="A28" s="10" t="s">
        <v>680</v>
      </c>
      <c r="B28" s="19" t="s">
        <v>129</v>
      </c>
      <c r="C28" s="19"/>
      <c r="D28" s="19"/>
      <c r="E28" s="19"/>
      <c r="F28" s="19"/>
      <c r="G28" s="19"/>
      <c r="H28" s="19"/>
      <c r="I28" s="19"/>
      <c r="J28" s="19"/>
      <c r="K28" s="19"/>
      <c r="L28" s="19"/>
      <c r="M28" s="19"/>
      <c r="N28" s="19"/>
      <c r="O28" s="19"/>
      <c r="P28" s="19"/>
      <c r="Q28" s="19"/>
      <c r="S28" s="19"/>
      <c r="T28" s="327">
        <f>T30+T31+T32</f>
        <v>129722104662</v>
      </c>
      <c r="U28" s="327"/>
      <c r="V28" s="327"/>
      <c r="W28" s="327"/>
      <c r="X28" s="327"/>
      <c r="Y28" s="327"/>
      <c r="Z28" s="327"/>
      <c r="AB28" s="327">
        <f>AB30+AB31+AB32</f>
        <v>105286972226</v>
      </c>
      <c r="AC28" s="327"/>
      <c r="AD28" s="327"/>
      <c r="AE28" s="327"/>
      <c r="AF28" s="327"/>
      <c r="AG28" s="327"/>
      <c r="AH28" s="327"/>
    </row>
    <row r="29" spans="1:34" ht="18" customHeight="1">
      <c r="A29" s="11"/>
      <c r="B29" s="19" t="s">
        <v>130</v>
      </c>
      <c r="C29" s="12"/>
      <c r="D29" s="12"/>
      <c r="E29" s="12"/>
      <c r="F29" s="12"/>
      <c r="G29" s="12"/>
      <c r="H29" s="12"/>
      <c r="I29" s="12"/>
      <c r="J29" s="12"/>
      <c r="K29" s="12"/>
      <c r="L29" s="12"/>
      <c r="M29" s="12"/>
      <c r="N29" s="12"/>
      <c r="O29" s="12"/>
      <c r="P29" s="12"/>
      <c r="Q29" s="12"/>
      <c r="S29" s="12"/>
      <c r="T29" s="274"/>
      <c r="U29" s="274"/>
      <c r="V29" s="274"/>
      <c r="W29" s="274"/>
      <c r="X29" s="274"/>
      <c r="Y29" s="274"/>
      <c r="Z29" s="274"/>
      <c r="AB29" s="274"/>
      <c r="AC29" s="274"/>
      <c r="AD29" s="274"/>
      <c r="AE29" s="274"/>
      <c r="AF29" s="274"/>
      <c r="AG29" s="274"/>
      <c r="AH29" s="274"/>
    </row>
    <row r="30" spans="1:34" ht="18" customHeight="1">
      <c r="A30" s="11"/>
      <c r="B30" s="12" t="s">
        <v>114</v>
      </c>
      <c r="C30" s="12"/>
      <c r="D30" s="12"/>
      <c r="E30" s="12"/>
      <c r="F30" s="12" t="s">
        <v>131</v>
      </c>
      <c r="G30" s="12"/>
      <c r="H30" s="12"/>
      <c r="I30" s="12"/>
      <c r="J30" s="12"/>
      <c r="K30" s="12"/>
      <c r="L30" s="12"/>
      <c r="M30" s="12"/>
      <c r="N30" s="12"/>
      <c r="O30" s="12"/>
      <c r="P30" s="12"/>
      <c r="Q30" s="12"/>
      <c r="S30" s="12"/>
      <c r="T30" s="407">
        <v>127319946644</v>
      </c>
      <c r="U30" s="407"/>
      <c r="V30" s="407"/>
      <c r="W30" s="407"/>
      <c r="X30" s="407"/>
      <c r="Y30" s="407"/>
      <c r="Z30" s="407"/>
      <c r="AB30" s="407">
        <f>AB12-AB24</f>
        <v>97834661510</v>
      </c>
      <c r="AC30" s="407"/>
      <c r="AD30" s="407"/>
      <c r="AE30" s="407"/>
      <c r="AF30" s="407"/>
      <c r="AG30" s="407"/>
      <c r="AH30" s="407"/>
    </row>
    <row r="31" spans="1:34" ht="18" customHeight="1">
      <c r="A31" s="11"/>
      <c r="B31" s="12"/>
      <c r="C31" s="12"/>
      <c r="D31" s="12"/>
      <c r="E31" s="12"/>
      <c r="F31" s="12" t="s">
        <v>132</v>
      </c>
      <c r="G31" s="12"/>
      <c r="H31" s="12"/>
      <c r="I31" s="12"/>
      <c r="J31" s="12"/>
      <c r="K31" s="12"/>
      <c r="L31" s="12"/>
      <c r="M31" s="12"/>
      <c r="N31" s="12"/>
      <c r="O31" s="12"/>
      <c r="P31" s="12"/>
      <c r="Q31" s="12"/>
      <c r="S31" s="12"/>
      <c r="T31" s="407">
        <v>0</v>
      </c>
      <c r="U31" s="407"/>
      <c r="V31" s="407"/>
      <c r="W31" s="407"/>
      <c r="X31" s="407"/>
      <c r="Y31" s="407"/>
      <c r="Z31" s="407"/>
      <c r="AB31" s="407">
        <f>AB15</f>
        <v>5783836058</v>
      </c>
      <c r="AC31" s="407"/>
      <c r="AD31" s="407"/>
      <c r="AE31" s="407"/>
      <c r="AF31" s="407"/>
      <c r="AG31" s="407"/>
      <c r="AH31" s="407"/>
    </row>
    <row r="32" spans="1:34" ht="18" customHeight="1">
      <c r="A32" s="11"/>
      <c r="B32" s="12"/>
      <c r="C32" s="12"/>
      <c r="D32" s="12"/>
      <c r="E32" s="12"/>
      <c r="F32" s="12" t="s">
        <v>133</v>
      </c>
      <c r="G32" s="12"/>
      <c r="H32" s="12"/>
      <c r="I32" s="12"/>
      <c r="J32" s="12"/>
      <c r="K32" s="12"/>
      <c r="L32" s="12"/>
      <c r="M32" s="12"/>
      <c r="N32" s="12"/>
      <c r="O32" s="12"/>
      <c r="P32" s="12"/>
      <c r="Q32" s="12"/>
      <c r="S32" s="12"/>
      <c r="T32" s="407">
        <v>2402158018</v>
      </c>
      <c r="U32" s="407"/>
      <c r="V32" s="407"/>
      <c r="W32" s="407"/>
      <c r="X32" s="407"/>
      <c r="Y32" s="407"/>
      <c r="Z32" s="407"/>
      <c r="AB32" s="407">
        <f>AB17+AB21</f>
        <v>1668474658</v>
      </c>
      <c r="AC32" s="407"/>
      <c r="AD32" s="407"/>
      <c r="AE32" s="407"/>
      <c r="AF32" s="407"/>
      <c r="AG32" s="407"/>
      <c r="AH32" s="407"/>
    </row>
    <row r="33" spans="1:34" s="31" customFormat="1" ht="18" customHeight="1">
      <c r="A33" s="10" t="s">
        <v>700</v>
      </c>
      <c r="B33" s="19" t="s">
        <v>134</v>
      </c>
      <c r="C33" s="19"/>
      <c r="D33" s="19"/>
      <c r="E33" s="19"/>
      <c r="F33" s="19"/>
      <c r="G33" s="19"/>
      <c r="H33" s="19"/>
      <c r="I33" s="19"/>
      <c r="J33" s="19"/>
      <c r="K33" s="19"/>
      <c r="L33" s="19"/>
      <c r="M33" s="19"/>
      <c r="N33" s="19"/>
      <c r="O33" s="19"/>
      <c r="P33" s="19"/>
      <c r="Q33" s="19"/>
      <c r="S33" s="19"/>
      <c r="T33" s="313"/>
      <c r="U33" s="313"/>
      <c r="V33" s="313"/>
      <c r="W33" s="313"/>
      <c r="X33" s="313"/>
      <c r="Y33" s="313"/>
      <c r="Z33" s="313"/>
      <c r="AA33" s="32"/>
      <c r="AB33" s="313"/>
      <c r="AC33" s="313"/>
      <c r="AD33" s="313"/>
      <c r="AE33" s="313"/>
      <c r="AF33" s="313"/>
      <c r="AG33" s="313"/>
      <c r="AH33" s="313"/>
    </row>
    <row r="34" spans="1:34" s="271" customFormat="1" ht="19.5" customHeight="1">
      <c r="A34" s="59"/>
      <c r="B34" s="60" t="s">
        <v>543</v>
      </c>
      <c r="C34" s="39" t="s">
        <v>135</v>
      </c>
      <c r="D34" s="60"/>
      <c r="E34" s="60"/>
      <c r="F34" s="60"/>
      <c r="G34" s="60"/>
      <c r="H34" s="60"/>
      <c r="I34" s="60"/>
      <c r="J34" s="60"/>
      <c r="K34" s="60"/>
      <c r="L34" s="60"/>
      <c r="M34" s="60"/>
      <c r="N34" s="60"/>
      <c r="O34" s="60"/>
      <c r="P34" s="60"/>
      <c r="Q34" s="60"/>
      <c r="S34" s="60"/>
      <c r="T34" s="452">
        <f>SUM(T35:Z36)</f>
        <v>123594233130</v>
      </c>
      <c r="U34" s="452"/>
      <c r="V34" s="452"/>
      <c r="W34" s="452"/>
      <c r="X34" s="452"/>
      <c r="Y34" s="452"/>
      <c r="Z34" s="452"/>
      <c r="AA34" s="56"/>
      <c r="AB34" s="452">
        <f>SUM(AB35:AH36)</f>
        <v>94206447255</v>
      </c>
      <c r="AC34" s="452"/>
      <c r="AD34" s="452"/>
      <c r="AE34" s="452"/>
      <c r="AF34" s="452"/>
      <c r="AG34" s="452"/>
      <c r="AH34" s="452"/>
    </row>
    <row r="35" spans="1:34" ht="18" customHeight="1">
      <c r="A35" s="11"/>
      <c r="B35" s="12"/>
      <c r="C35" s="12" t="s">
        <v>744</v>
      </c>
      <c r="D35" s="12" t="s">
        <v>116</v>
      </c>
      <c r="E35" s="12"/>
      <c r="F35" s="12"/>
      <c r="G35" s="12"/>
      <c r="H35" s="12"/>
      <c r="I35" s="12"/>
      <c r="J35" s="12"/>
      <c r="K35" s="12"/>
      <c r="L35" s="12"/>
      <c r="M35" s="12"/>
      <c r="N35" s="12"/>
      <c r="O35" s="12"/>
      <c r="P35" s="12"/>
      <c r="Q35" s="12"/>
      <c r="S35" s="12"/>
      <c r="T35" s="407">
        <v>123111064602</v>
      </c>
      <c r="U35" s="407"/>
      <c r="V35" s="407"/>
      <c r="W35" s="407"/>
      <c r="X35" s="407"/>
      <c r="Y35" s="407"/>
      <c r="Z35" s="407"/>
      <c r="AB35" s="407">
        <v>93884808092</v>
      </c>
      <c r="AC35" s="407"/>
      <c r="AD35" s="407"/>
      <c r="AE35" s="407"/>
      <c r="AF35" s="407"/>
      <c r="AG35" s="407"/>
      <c r="AH35" s="407"/>
    </row>
    <row r="36" spans="1:34" ht="18" customHeight="1">
      <c r="A36" s="11"/>
      <c r="B36" s="12"/>
      <c r="C36" s="12" t="s">
        <v>744</v>
      </c>
      <c r="D36" s="12" t="s">
        <v>117</v>
      </c>
      <c r="E36" s="12"/>
      <c r="F36" s="12"/>
      <c r="G36" s="12"/>
      <c r="H36" s="12"/>
      <c r="I36" s="12"/>
      <c r="J36" s="12"/>
      <c r="K36" s="12"/>
      <c r="L36" s="12"/>
      <c r="M36" s="12"/>
      <c r="N36" s="12"/>
      <c r="O36" s="12"/>
      <c r="P36" s="12"/>
      <c r="Q36" s="12"/>
      <c r="S36" s="12"/>
      <c r="T36" s="324">
        <v>483168528</v>
      </c>
      <c r="U36" s="324"/>
      <c r="V36" s="324"/>
      <c r="W36" s="324"/>
      <c r="X36" s="324"/>
      <c r="Y36" s="324"/>
      <c r="Z36" s="324"/>
      <c r="AB36" s="407">
        <v>321639163</v>
      </c>
      <c r="AC36" s="407"/>
      <c r="AD36" s="407"/>
      <c r="AE36" s="407"/>
      <c r="AF36" s="407"/>
      <c r="AG36" s="407"/>
      <c r="AH36" s="407"/>
    </row>
    <row r="37" spans="2:34" s="39" customFormat="1" ht="18" customHeight="1">
      <c r="B37" s="51" t="s">
        <v>543</v>
      </c>
      <c r="C37" s="39" t="s">
        <v>136</v>
      </c>
      <c r="P37" s="267"/>
      <c r="Q37" s="267"/>
      <c r="R37" s="267"/>
      <c r="S37" s="267"/>
      <c r="T37" s="452">
        <v>0</v>
      </c>
      <c r="U37" s="452"/>
      <c r="V37" s="452"/>
      <c r="W37" s="452"/>
      <c r="X37" s="452"/>
      <c r="Y37" s="452"/>
      <c r="Z37" s="452"/>
      <c r="AA37" s="267"/>
      <c r="AB37" s="452">
        <v>1443208800</v>
      </c>
      <c r="AC37" s="452"/>
      <c r="AD37" s="452"/>
      <c r="AE37" s="452"/>
      <c r="AF37" s="452"/>
      <c r="AG37" s="452"/>
      <c r="AH37" s="452"/>
    </row>
    <row r="38" spans="2:34" s="39" customFormat="1" ht="18" customHeight="1">
      <c r="B38" s="51" t="s">
        <v>543</v>
      </c>
      <c r="C38" s="39" t="s">
        <v>137</v>
      </c>
      <c r="P38" s="267"/>
      <c r="Q38" s="267"/>
      <c r="R38" s="267"/>
      <c r="S38" s="267"/>
      <c r="T38" s="452">
        <v>308607876</v>
      </c>
      <c r="U38" s="452"/>
      <c r="V38" s="452"/>
      <c r="W38" s="452"/>
      <c r="X38" s="452"/>
      <c r="Y38" s="452"/>
      <c r="Z38" s="452"/>
      <c r="AA38" s="267"/>
      <c r="AB38" s="452">
        <v>328431680</v>
      </c>
      <c r="AC38" s="452"/>
      <c r="AD38" s="452"/>
      <c r="AE38" s="452"/>
      <c r="AF38" s="452"/>
      <c r="AG38" s="452"/>
      <c r="AH38" s="452"/>
    </row>
    <row r="39" spans="2:34" s="39" customFormat="1" ht="18" customHeight="1">
      <c r="B39" s="51" t="s">
        <v>543</v>
      </c>
      <c r="C39" s="39" t="s">
        <v>138</v>
      </c>
      <c r="P39" s="268"/>
      <c r="Q39" s="268"/>
      <c r="R39" s="268"/>
      <c r="S39" s="268"/>
      <c r="T39" s="452">
        <v>244015234</v>
      </c>
      <c r="U39" s="452"/>
      <c r="V39" s="452"/>
      <c r="W39" s="452"/>
      <c r="X39" s="452"/>
      <c r="Y39" s="452"/>
      <c r="Z39" s="452"/>
      <c r="AA39" s="268"/>
      <c r="AB39" s="452">
        <v>120119093</v>
      </c>
      <c r="AC39" s="452"/>
      <c r="AD39" s="452"/>
      <c r="AE39" s="452"/>
      <c r="AF39" s="452"/>
      <c r="AG39" s="452"/>
      <c r="AH39" s="452"/>
    </row>
    <row r="40" spans="2:28" s="39" customFormat="1" ht="18" customHeight="1" hidden="1">
      <c r="B40" s="51" t="s">
        <v>543</v>
      </c>
      <c r="C40" s="39" t="s">
        <v>139</v>
      </c>
      <c r="P40" s="269"/>
      <c r="Q40" s="269"/>
      <c r="R40" s="269"/>
      <c r="S40" s="269"/>
      <c r="T40" s="269"/>
      <c r="U40" s="269"/>
      <c r="V40" s="269"/>
      <c r="W40" s="269"/>
      <c r="X40" s="269"/>
      <c r="Y40" s="269"/>
      <c r="Z40" s="269"/>
      <c r="AA40" s="269"/>
      <c r="AB40" s="269"/>
    </row>
    <row r="41" spans="1:34" s="19" customFormat="1" ht="18" customHeight="1">
      <c r="A41" s="10"/>
      <c r="F41" s="19" t="s">
        <v>492</v>
      </c>
      <c r="P41" s="270"/>
      <c r="Q41" s="270"/>
      <c r="R41" s="270"/>
      <c r="S41" s="270"/>
      <c r="T41" s="327">
        <f>T34+T37+T38+T39</f>
        <v>124146856240</v>
      </c>
      <c r="U41" s="327"/>
      <c r="V41" s="327"/>
      <c r="W41" s="327"/>
      <c r="X41" s="327"/>
      <c r="Y41" s="327"/>
      <c r="Z41" s="327"/>
      <c r="AA41" s="270"/>
      <c r="AB41" s="327">
        <f>AB34+AB37+AB38+AB39</f>
        <v>96098206828</v>
      </c>
      <c r="AC41" s="327"/>
      <c r="AD41" s="327"/>
      <c r="AE41" s="327"/>
      <c r="AF41" s="327"/>
      <c r="AG41" s="327"/>
      <c r="AH41" s="327"/>
    </row>
    <row r="42" spans="1:33" ht="15">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ht="15">
      <c r="A43" s="11"/>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row>
    <row r="44" spans="1:33" ht="15">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row>
    <row r="45" spans="1:36" ht="15">
      <c r="A45" s="11"/>
      <c r="B45" s="12"/>
      <c r="C45" s="12"/>
      <c r="D45" s="12"/>
      <c r="E45" s="12"/>
      <c r="F45" s="12"/>
      <c r="G45" s="12"/>
      <c r="H45" s="12"/>
      <c r="I45" s="12"/>
      <c r="J45" s="12"/>
      <c r="K45" s="12"/>
      <c r="L45" s="12"/>
      <c r="M45" s="12"/>
      <c r="N45" s="12"/>
      <c r="O45" s="12"/>
      <c r="P45" s="12"/>
      <c r="Q45" s="12"/>
      <c r="R45" s="12"/>
      <c r="S45" s="12"/>
      <c r="T45" s="12"/>
      <c r="U45" s="12"/>
      <c r="V45" s="407"/>
      <c r="W45" s="407"/>
      <c r="X45" s="407"/>
      <c r="Y45" s="407"/>
      <c r="Z45" s="407"/>
      <c r="AA45" s="407"/>
      <c r="AB45" s="407"/>
      <c r="AD45" s="407"/>
      <c r="AE45" s="407"/>
      <c r="AF45" s="407"/>
      <c r="AG45" s="407"/>
      <c r="AH45" s="407"/>
      <c r="AI45" s="407"/>
      <c r="AJ45" s="407"/>
    </row>
  </sheetData>
  <mergeCells count="72">
    <mergeCell ref="B5:AH5"/>
    <mergeCell ref="T23:Z23"/>
    <mergeCell ref="AB23:AH23"/>
    <mergeCell ref="T13:Z13"/>
    <mergeCell ref="AB13:AH13"/>
    <mergeCell ref="T14:Z14"/>
    <mergeCell ref="AB14:AH14"/>
    <mergeCell ref="B8:AH8"/>
    <mergeCell ref="T9:Z9"/>
    <mergeCell ref="AB9:AH9"/>
    <mergeCell ref="T3:Z3"/>
    <mergeCell ref="AB3:AH3"/>
    <mergeCell ref="T4:Z4"/>
    <mergeCell ref="AB4:AH4"/>
    <mergeCell ref="T10:Z10"/>
    <mergeCell ref="AB10:AH10"/>
    <mergeCell ref="T11:Z11"/>
    <mergeCell ref="AB11:AH11"/>
    <mergeCell ref="T12:Z12"/>
    <mergeCell ref="AB12:AH12"/>
    <mergeCell ref="T15:Z15"/>
    <mergeCell ref="AB15:AH15"/>
    <mergeCell ref="T16:Z16"/>
    <mergeCell ref="AB16:AH16"/>
    <mergeCell ref="T17:Z17"/>
    <mergeCell ref="AB17:AH17"/>
    <mergeCell ref="T18:Z18"/>
    <mergeCell ref="AB18:AH18"/>
    <mergeCell ref="T20:Z20"/>
    <mergeCell ref="AB20:AH20"/>
    <mergeCell ref="T19:Z19"/>
    <mergeCell ref="AB19:AH19"/>
    <mergeCell ref="V45:AB45"/>
    <mergeCell ref="AD45:AJ45"/>
    <mergeCell ref="T21:Z21"/>
    <mergeCell ref="AB21:AH21"/>
    <mergeCell ref="T22:Z22"/>
    <mergeCell ref="AB22:AH22"/>
    <mergeCell ref="T24:Z24"/>
    <mergeCell ref="AB24:AH24"/>
    <mergeCell ref="T25:Z25"/>
    <mergeCell ref="AB25:AH25"/>
    <mergeCell ref="T26:Z26"/>
    <mergeCell ref="AB26:AH26"/>
    <mergeCell ref="T27:Z27"/>
    <mergeCell ref="AB27:AH27"/>
    <mergeCell ref="T28:Z28"/>
    <mergeCell ref="AB28:AH28"/>
    <mergeCell ref="T29:Z29"/>
    <mergeCell ref="AB29:AH29"/>
    <mergeCell ref="T30:Z30"/>
    <mergeCell ref="AB30:AH30"/>
    <mergeCell ref="T31:Z31"/>
    <mergeCell ref="AB31:AH31"/>
    <mergeCell ref="T32:Z32"/>
    <mergeCell ref="AB32:AH32"/>
    <mergeCell ref="T33:Z33"/>
    <mergeCell ref="AB33:AH33"/>
    <mergeCell ref="T36:Z36"/>
    <mergeCell ref="AB36:AH36"/>
    <mergeCell ref="T34:Z34"/>
    <mergeCell ref="AB34:AH34"/>
    <mergeCell ref="T35:Z35"/>
    <mergeCell ref="AB35:AH35"/>
    <mergeCell ref="T37:Z37"/>
    <mergeCell ref="T38:Z38"/>
    <mergeCell ref="T41:Z41"/>
    <mergeCell ref="AB37:AH37"/>
    <mergeCell ref="AB38:AH38"/>
    <mergeCell ref="AB41:AH41"/>
    <mergeCell ref="T39:Z39"/>
    <mergeCell ref="AB39:AH39"/>
  </mergeCells>
  <printOptions horizontalCentered="1"/>
  <pageMargins left="0" right="0" top="0.1968503937007874" bottom="0.1968503937007874" header="0.1968503937007874" footer="0.1968503937007874"/>
  <pageSetup horizontalDpi="600" verticalDpi="600" orientation="portrait" paperSize="9"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dimension ref="A1:AJ50"/>
  <sheetViews>
    <sheetView tabSelected="1" workbookViewId="0" topLeftCell="A34">
      <selection activeCell="P45" sqref="P45"/>
    </sheetView>
  </sheetViews>
  <sheetFormatPr defaultColWidth="2.75390625" defaultRowHeight="12.75"/>
  <cols>
    <col min="1" max="1" width="5.75390625" style="11" customWidth="1"/>
    <col min="2" max="15" width="3.75390625" style="12" customWidth="1"/>
    <col min="16" max="20" width="2.75390625" style="12" customWidth="1"/>
    <col min="21" max="21" width="3.625" style="12" customWidth="1"/>
    <col min="22" max="26" width="2.75390625" style="12" customWidth="1"/>
    <col min="27" max="27" width="4.25390625" style="12" customWidth="1"/>
    <col min="28" max="28" width="5.625" style="12" customWidth="1"/>
    <col min="29" max="16384" width="2.75390625" style="12" customWidth="1"/>
  </cols>
  <sheetData>
    <row r="1" spans="16:28" ht="15.75" customHeight="1" hidden="1">
      <c r="P1" s="407"/>
      <c r="Q1" s="407"/>
      <c r="R1" s="407"/>
      <c r="S1" s="407"/>
      <c r="T1" s="407"/>
      <c r="U1" s="407"/>
      <c r="W1" s="407"/>
      <c r="X1" s="407"/>
      <c r="Y1" s="407"/>
      <c r="Z1" s="407"/>
      <c r="AA1" s="407"/>
      <c r="AB1" s="407"/>
    </row>
    <row r="2" spans="1:28" s="19" customFormat="1" ht="15.75" customHeight="1">
      <c r="A2" s="10" t="s">
        <v>336</v>
      </c>
      <c r="B2" s="19" t="s">
        <v>337</v>
      </c>
      <c r="P2" s="22"/>
      <c r="Q2" s="22"/>
      <c r="R2" s="22"/>
      <c r="S2" s="22"/>
      <c r="T2" s="22"/>
      <c r="U2" s="22"/>
      <c r="W2" s="22"/>
      <c r="X2" s="22"/>
      <c r="Y2" s="22"/>
      <c r="Z2" s="22"/>
      <c r="AA2" s="22"/>
      <c r="AB2" s="22"/>
    </row>
    <row r="3" spans="1:28" ht="15.75" customHeight="1">
      <c r="A3" s="11" t="s">
        <v>543</v>
      </c>
      <c r="B3" s="12" t="s">
        <v>140</v>
      </c>
      <c r="P3" s="407">
        <v>1878539129</v>
      </c>
      <c r="Q3" s="407"/>
      <c r="R3" s="407"/>
      <c r="S3" s="407"/>
      <c r="T3" s="407"/>
      <c r="U3" s="407"/>
      <c r="W3" s="407">
        <v>1626970673</v>
      </c>
      <c r="X3" s="407"/>
      <c r="Y3" s="407"/>
      <c r="Z3" s="407"/>
      <c r="AA3" s="407"/>
      <c r="AB3" s="407"/>
    </row>
    <row r="4" spans="1:28" ht="15.75" customHeight="1">
      <c r="A4" s="11" t="s">
        <v>543</v>
      </c>
      <c r="B4" s="12" t="s">
        <v>109</v>
      </c>
      <c r="P4" s="324">
        <v>138333333</v>
      </c>
      <c r="Q4" s="324"/>
      <c r="R4" s="324"/>
      <c r="S4" s="324"/>
      <c r="T4" s="324"/>
      <c r="U4" s="324"/>
      <c r="W4" s="384">
        <v>0</v>
      </c>
      <c r="X4" s="384"/>
      <c r="Y4" s="384"/>
      <c r="Z4" s="384"/>
      <c r="AA4" s="384"/>
      <c r="AB4" s="384"/>
    </row>
    <row r="5" spans="1:36" ht="15.75" customHeight="1" hidden="1">
      <c r="A5" s="11" t="s">
        <v>543</v>
      </c>
      <c r="B5" s="12" t="s">
        <v>763</v>
      </c>
      <c r="P5" s="407">
        <v>0</v>
      </c>
      <c r="Q5" s="407"/>
      <c r="R5" s="407"/>
      <c r="S5" s="407"/>
      <c r="T5" s="407"/>
      <c r="U5" s="407"/>
      <c r="W5" s="384">
        <v>0</v>
      </c>
      <c r="X5" s="384"/>
      <c r="Y5" s="384"/>
      <c r="Z5" s="384"/>
      <c r="AA5" s="384"/>
      <c r="AB5" s="384"/>
      <c r="AE5" s="325"/>
      <c r="AF5" s="273"/>
      <c r="AG5" s="273"/>
      <c r="AH5" s="273"/>
      <c r="AI5" s="273"/>
      <c r="AJ5" s="273"/>
    </row>
    <row r="6" spans="1:36" ht="15.75" customHeight="1">
      <c r="A6" s="11" t="s">
        <v>543</v>
      </c>
      <c r="B6" s="12" t="s">
        <v>757</v>
      </c>
      <c r="P6" s="407">
        <v>1095916351</v>
      </c>
      <c r="Q6" s="407"/>
      <c r="R6" s="407"/>
      <c r="S6" s="407"/>
      <c r="T6" s="407"/>
      <c r="U6" s="407"/>
      <c r="W6" s="384">
        <v>0</v>
      </c>
      <c r="X6" s="384"/>
      <c r="Y6" s="384"/>
      <c r="Z6" s="384"/>
      <c r="AA6" s="384"/>
      <c r="AB6" s="384"/>
      <c r="AE6" s="234"/>
      <c r="AF6" s="13"/>
      <c r="AG6" s="13"/>
      <c r="AH6" s="13"/>
      <c r="AI6" s="13"/>
      <c r="AJ6" s="13"/>
    </row>
    <row r="7" spans="1:36" ht="15.75" customHeight="1" hidden="1">
      <c r="A7" s="11" t="s">
        <v>543</v>
      </c>
      <c r="B7" s="12" t="s">
        <v>704</v>
      </c>
      <c r="P7" s="407">
        <v>0</v>
      </c>
      <c r="Q7" s="407"/>
      <c r="R7" s="407"/>
      <c r="S7" s="407"/>
      <c r="T7" s="407"/>
      <c r="U7" s="407"/>
      <c r="W7" s="384">
        <v>0</v>
      </c>
      <c r="X7" s="384"/>
      <c r="Y7" s="384"/>
      <c r="Z7" s="384"/>
      <c r="AA7" s="384"/>
      <c r="AB7" s="384"/>
      <c r="AE7" s="234"/>
      <c r="AF7" s="13"/>
      <c r="AG7" s="13"/>
      <c r="AH7" s="13"/>
      <c r="AI7" s="13"/>
      <c r="AJ7" s="13"/>
    </row>
    <row r="8" spans="1:36" ht="15.75" customHeight="1" hidden="1">
      <c r="A8" s="11" t="s">
        <v>543</v>
      </c>
      <c r="B8" s="12" t="s">
        <v>634</v>
      </c>
      <c r="P8" s="407">
        <v>0</v>
      </c>
      <c r="Q8" s="407"/>
      <c r="R8" s="407"/>
      <c r="S8" s="407"/>
      <c r="T8" s="407"/>
      <c r="U8" s="407"/>
      <c r="W8" s="384">
        <v>0</v>
      </c>
      <c r="X8" s="384"/>
      <c r="Y8" s="384"/>
      <c r="Z8" s="384"/>
      <c r="AA8" s="384"/>
      <c r="AB8" s="384"/>
      <c r="AE8" s="234"/>
      <c r="AF8" s="13"/>
      <c r="AG8" s="13"/>
      <c r="AH8" s="13"/>
      <c r="AI8" s="13"/>
      <c r="AJ8" s="13"/>
    </row>
    <row r="9" spans="1:28" ht="15.75" customHeight="1">
      <c r="A9" s="11" t="s">
        <v>543</v>
      </c>
      <c r="B9" s="12" t="s">
        <v>141</v>
      </c>
      <c r="P9" s="410">
        <v>258343635</v>
      </c>
      <c r="Q9" s="410"/>
      <c r="R9" s="410"/>
      <c r="S9" s="410"/>
      <c r="T9" s="410"/>
      <c r="U9" s="410"/>
      <c r="W9" s="410">
        <v>464607113</v>
      </c>
      <c r="X9" s="410"/>
      <c r="Y9" s="410"/>
      <c r="Z9" s="410"/>
      <c r="AA9" s="410"/>
      <c r="AB9" s="410"/>
    </row>
    <row r="10" spans="1:28" s="19" customFormat="1" ht="15.75" customHeight="1">
      <c r="A10" s="10"/>
      <c r="F10" s="19" t="s">
        <v>492</v>
      </c>
      <c r="P10" s="327">
        <f>SUM(P3:U9)</f>
        <v>3371132448</v>
      </c>
      <c r="Q10" s="327"/>
      <c r="R10" s="327"/>
      <c r="S10" s="327"/>
      <c r="T10" s="327"/>
      <c r="U10" s="327"/>
      <c r="W10" s="327">
        <f>SUM(W3:AB9)</f>
        <v>2091577786</v>
      </c>
      <c r="X10" s="327"/>
      <c r="Y10" s="327"/>
      <c r="Z10" s="327"/>
      <c r="AA10" s="327"/>
      <c r="AB10" s="327"/>
    </row>
    <row r="11" spans="1:28" s="19" customFormat="1" ht="15.75" customHeight="1">
      <c r="A11" s="10"/>
      <c r="P11" s="22"/>
      <c r="Q11" s="22"/>
      <c r="R11" s="22"/>
      <c r="S11" s="22"/>
      <c r="T11" s="22"/>
      <c r="U11" s="22"/>
      <c r="W11" s="22"/>
      <c r="X11" s="22"/>
      <c r="Y11" s="22"/>
      <c r="Z11" s="22"/>
      <c r="AA11" s="22"/>
      <c r="AB11" s="22"/>
    </row>
    <row r="12" spans="1:28" s="19" customFormat="1" ht="15.75" customHeight="1">
      <c r="A12" s="10" t="s">
        <v>733</v>
      </c>
      <c r="B12" s="19" t="s">
        <v>142</v>
      </c>
      <c r="P12" s="313" t="s">
        <v>235</v>
      </c>
      <c r="Q12" s="313"/>
      <c r="R12" s="313"/>
      <c r="S12" s="313"/>
      <c r="T12" s="313"/>
      <c r="U12" s="313"/>
      <c r="W12" s="313" t="s">
        <v>236</v>
      </c>
      <c r="X12" s="313"/>
      <c r="Y12" s="313"/>
      <c r="Z12" s="313"/>
      <c r="AA12" s="313"/>
      <c r="AB12" s="313"/>
    </row>
    <row r="13" spans="1:28" ht="15.75" customHeight="1">
      <c r="A13" s="11" t="s">
        <v>543</v>
      </c>
      <c r="B13" s="12" t="s">
        <v>143</v>
      </c>
      <c r="P13" s="407">
        <v>0</v>
      </c>
      <c r="Q13" s="407"/>
      <c r="R13" s="407"/>
      <c r="S13" s="407"/>
      <c r="T13" s="407"/>
      <c r="U13" s="407"/>
      <c r="W13" s="407">
        <v>27665828</v>
      </c>
      <c r="X13" s="407"/>
      <c r="Y13" s="407"/>
      <c r="Z13" s="407"/>
      <c r="AA13" s="407"/>
      <c r="AB13" s="407"/>
    </row>
    <row r="14" spans="1:28" ht="15.75" customHeight="1">
      <c r="A14" s="11" t="s">
        <v>543</v>
      </c>
      <c r="B14" s="12" t="s">
        <v>144</v>
      </c>
      <c r="P14" s="459">
        <v>2348578</v>
      </c>
      <c r="Q14" s="459"/>
      <c r="R14" s="459"/>
      <c r="S14" s="459"/>
      <c r="T14" s="459"/>
      <c r="U14" s="459"/>
      <c r="W14" s="459">
        <v>4223701</v>
      </c>
      <c r="X14" s="459"/>
      <c r="Y14" s="459"/>
      <c r="Z14" s="459"/>
      <c r="AA14" s="459"/>
      <c r="AB14" s="459"/>
    </row>
    <row r="15" spans="1:28" s="19" customFormat="1" ht="15.75" customHeight="1">
      <c r="A15" s="10"/>
      <c r="F15" s="19" t="s">
        <v>492</v>
      </c>
      <c r="P15" s="327">
        <f>SUM(P13:U14)</f>
        <v>2348578</v>
      </c>
      <c r="Q15" s="327"/>
      <c r="R15" s="327"/>
      <c r="S15" s="327"/>
      <c r="T15" s="327"/>
      <c r="U15" s="327"/>
      <c r="W15" s="327">
        <f>SUM(W13:AB14)</f>
        <v>31889529</v>
      </c>
      <c r="X15" s="327"/>
      <c r="Y15" s="327"/>
      <c r="Z15" s="327"/>
      <c r="AA15" s="327"/>
      <c r="AB15" s="327"/>
    </row>
    <row r="16" spans="1:28" s="19" customFormat="1" ht="15.75" customHeight="1">
      <c r="A16" s="10"/>
      <c r="P16" s="22"/>
      <c r="Q16" s="22"/>
      <c r="R16" s="22"/>
      <c r="S16" s="22"/>
      <c r="T16" s="22"/>
      <c r="U16" s="22"/>
      <c r="W16" s="22"/>
      <c r="X16" s="22"/>
      <c r="Y16" s="22"/>
      <c r="Z16" s="22"/>
      <c r="AA16" s="22"/>
      <c r="AB16" s="22"/>
    </row>
    <row r="17" spans="1:28" s="19" customFormat="1" ht="15.75" customHeight="1">
      <c r="A17" s="10" t="s">
        <v>734</v>
      </c>
      <c r="B17" s="19" t="s">
        <v>145</v>
      </c>
      <c r="P17" s="313" t="s">
        <v>235</v>
      </c>
      <c r="Q17" s="313"/>
      <c r="R17" s="313"/>
      <c r="S17" s="313"/>
      <c r="T17" s="313"/>
      <c r="U17" s="313"/>
      <c r="W17" s="313" t="s">
        <v>236</v>
      </c>
      <c r="X17" s="313"/>
      <c r="Y17" s="313"/>
      <c r="Z17" s="313"/>
      <c r="AA17" s="313"/>
      <c r="AB17" s="313"/>
    </row>
    <row r="18" spans="1:28" ht="15.75" customHeight="1">
      <c r="A18" s="11" t="s">
        <v>543</v>
      </c>
      <c r="B18" s="12" t="s">
        <v>146</v>
      </c>
      <c r="P18" s="407">
        <v>983899548</v>
      </c>
      <c r="Q18" s="407"/>
      <c r="R18" s="407"/>
      <c r="S18" s="407"/>
      <c r="T18" s="407"/>
      <c r="U18" s="407"/>
      <c r="W18" s="407">
        <v>1108177998</v>
      </c>
      <c r="X18" s="407"/>
      <c r="Y18" s="407"/>
      <c r="Z18" s="407"/>
      <c r="AA18" s="407"/>
      <c r="AB18" s="407"/>
    </row>
    <row r="19" spans="2:28" ht="15.75" customHeight="1">
      <c r="B19" s="12" t="s">
        <v>147</v>
      </c>
      <c r="P19" s="274"/>
      <c r="Q19" s="274"/>
      <c r="R19" s="274"/>
      <c r="S19" s="274"/>
      <c r="T19" s="274"/>
      <c r="U19" s="274"/>
      <c r="W19" s="274"/>
      <c r="X19" s="274"/>
      <c r="Y19" s="274"/>
      <c r="Z19" s="274"/>
      <c r="AA19" s="274"/>
      <c r="AB19" s="274"/>
    </row>
    <row r="20" spans="1:28" ht="15.75" customHeight="1">
      <c r="A20" s="11" t="s">
        <v>543</v>
      </c>
      <c r="B20" s="12" t="s">
        <v>445</v>
      </c>
      <c r="P20" s="327">
        <f>P18+P19</f>
        <v>983899548</v>
      </c>
      <c r="Q20" s="327"/>
      <c r="R20" s="327"/>
      <c r="S20" s="327"/>
      <c r="T20" s="327"/>
      <c r="U20" s="327"/>
      <c r="W20" s="327">
        <f>W18+W19</f>
        <v>1108177998</v>
      </c>
      <c r="X20" s="327"/>
      <c r="Y20" s="327"/>
      <c r="Z20" s="327"/>
      <c r="AA20" s="327"/>
      <c r="AB20" s="327"/>
    </row>
    <row r="21" spans="16:28" ht="15.75" customHeight="1">
      <c r="P21" s="22"/>
      <c r="Q21" s="22"/>
      <c r="R21" s="22"/>
      <c r="S21" s="22"/>
      <c r="T21" s="22"/>
      <c r="U21" s="22"/>
      <c r="W21" s="22"/>
      <c r="X21" s="22"/>
      <c r="Y21" s="22"/>
      <c r="Z21" s="22"/>
      <c r="AA21" s="22"/>
      <c r="AB21" s="22"/>
    </row>
    <row r="22" spans="1:28" s="19" customFormat="1" ht="15.75" customHeight="1">
      <c r="A22" s="10" t="s">
        <v>735</v>
      </c>
      <c r="B22" s="19" t="s">
        <v>156</v>
      </c>
      <c r="P22" s="313" t="s">
        <v>235</v>
      </c>
      <c r="Q22" s="313"/>
      <c r="R22" s="313"/>
      <c r="S22" s="313"/>
      <c r="T22" s="313"/>
      <c r="U22" s="313"/>
      <c r="W22" s="313" t="s">
        <v>236</v>
      </c>
      <c r="X22" s="313"/>
      <c r="Y22" s="313"/>
      <c r="Z22" s="313"/>
      <c r="AA22" s="313"/>
      <c r="AB22" s="313"/>
    </row>
    <row r="23" spans="1:28" ht="15.75" customHeight="1">
      <c r="A23" s="11" t="s">
        <v>736</v>
      </c>
      <c r="B23" s="12" t="s">
        <v>157</v>
      </c>
      <c r="P23" s="407">
        <v>2306355139</v>
      </c>
      <c r="Q23" s="407"/>
      <c r="R23" s="407"/>
      <c r="S23" s="407"/>
      <c r="T23" s="407"/>
      <c r="U23" s="407"/>
      <c r="W23" s="407">
        <f>1396451384+2226738807</f>
        <v>3623190191</v>
      </c>
      <c r="X23" s="407"/>
      <c r="Y23" s="407"/>
      <c r="Z23" s="407"/>
      <c r="AA23" s="407"/>
      <c r="AB23" s="407"/>
    </row>
    <row r="24" spans="1:28" ht="15.75" customHeight="1">
      <c r="A24" s="11" t="s">
        <v>737</v>
      </c>
      <c r="B24" s="12" t="s">
        <v>460</v>
      </c>
      <c r="P24" s="407">
        <v>25343614</v>
      </c>
      <c r="Q24" s="407"/>
      <c r="R24" s="407"/>
      <c r="S24" s="407"/>
      <c r="T24" s="407"/>
      <c r="U24" s="407"/>
      <c r="W24" s="407">
        <f>5726995+9790000</f>
        <v>15516995</v>
      </c>
      <c r="X24" s="407"/>
      <c r="Y24" s="407"/>
      <c r="Z24" s="407"/>
      <c r="AA24" s="407"/>
      <c r="AB24" s="407"/>
    </row>
    <row r="25" spans="1:28" ht="15.75" customHeight="1">
      <c r="A25" s="11" t="s">
        <v>738</v>
      </c>
      <c r="B25" s="12" t="s">
        <v>461</v>
      </c>
      <c r="P25" s="407">
        <v>105401117</v>
      </c>
      <c r="Q25" s="407"/>
      <c r="R25" s="407"/>
      <c r="S25" s="407"/>
      <c r="T25" s="407"/>
      <c r="U25" s="407"/>
      <c r="W25" s="407">
        <f>10251228+28390076</f>
        <v>38641304</v>
      </c>
      <c r="X25" s="407"/>
      <c r="Y25" s="407"/>
      <c r="Z25" s="407"/>
      <c r="AA25" s="407"/>
      <c r="AB25" s="407"/>
    </row>
    <row r="26" spans="1:28" ht="15.75" customHeight="1">
      <c r="A26" s="11" t="s">
        <v>739</v>
      </c>
      <c r="B26" s="12" t="s">
        <v>158</v>
      </c>
      <c r="P26" s="407">
        <v>435283952</v>
      </c>
      <c r="Q26" s="407"/>
      <c r="R26" s="407"/>
      <c r="S26" s="407"/>
      <c r="T26" s="407"/>
      <c r="U26" s="407"/>
      <c r="W26" s="407">
        <f>405866910+80892126</f>
        <v>486759036</v>
      </c>
      <c r="X26" s="407"/>
      <c r="Y26" s="407"/>
      <c r="Z26" s="407"/>
      <c r="AA26" s="407"/>
      <c r="AB26" s="407"/>
    </row>
    <row r="27" spans="1:28" ht="15.75" customHeight="1">
      <c r="A27" s="11" t="s">
        <v>740</v>
      </c>
      <c r="B27" s="12" t="s">
        <v>462</v>
      </c>
      <c r="P27" s="407">
        <v>53096250</v>
      </c>
      <c r="Q27" s="407"/>
      <c r="R27" s="407"/>
      <c r="S27" s="407"/>
      <c r="T27" s="407"/>
      <c r="U27" s="407"/>
      <c r="W27" s="407">
        <v>63485700</v>
      </c>
      <c r="X27" s="407"/>
      <c r="Y27" s="407"/>
      <c r="Z27" s="407"/>
      <c r="AA27" s="407"/>
      <c r="AB27" s="407"/>
    </row>
    <row r="28" spans="1:28" ht="15.75" customHeight="1" hidden="1">
      <c r="A28" s="11" t="s">
        <v>463</v>
      </c>
      <c r="B28" s="12" t="s">
        <v>466</v>
      </c>
      <c r="P28" s="407">
        <v>0</v>
      </c>
      <c r="Q28" s="407"/>
      <c r="R28" s="407"/>
      <c r="S28" s="407"/>
      <c r="T28" s="407"/>
      <c r="U28" s="407"/>
      <c r="W28" s="407">
        <v>0</v>
      </c>
      <c r="X28" s="407"/>
      <c r="Y28" s="407"/>
      <c r="Z28" s="407"/>
      <c r="AA28" s="407"/>
      <c r="AB28" s="407"/>
    </row>
    <row r="29" spans="1:28" ht="15.75" customHeight="1">
      <c r="A29" s="11" t="s">
        <v>464</v>
      </c>
      <c r="B29" s="12" t="s">
        <v>159</v>
      </c>
      <c r="P29" s="407">
        <v>676621430</v>
      </c>
      <c r="Q29" s="407"/>
      <c r="R29" s="407"/>
      <c r="S29" s="407"/>
      <c r="T29" s="407"/>
      <c r="U29" s="407"/>
      <c r="W29" s="407">
        <f>311398017-664584+59988289-1084773</f>
        <v>369636949</v>
      </c>
      <c r="X29" s="407"/>
      <c r="Y29" s="407"/>
      <c r="Z29" s="407"/>
      <c r="AA29" s="407"/>
      <c r="AB29" s="407"/>
    </row>
    <row r="30" spans="1:28" ht="15.75" customHeight="1">
      <c r="A30" s="11" t="s">
        <v>465</v>
      </c>
      <c r="B30" s="12" t="s">
        <v>160</v>
      </c>
      <c r="P30" s="407">
        <v>329738649</v>
      </c>
      <c r="Q30" s="407"/>
      <c r="R30" s="407"/>
      <c r="S30" s="407"/>
      <c r="T30" s="407"/>
      <c r="U30" s="407"/>
      <c r="W30" s="407">
        <f>139555754+183693551</f>
        <v>323249305</v>
      </c>
      <c r="X30" s="407"/>
      <c r="Y30" s="407"/>
      <c r="Z30" s="407"/>
      <c r="AA30" s="407"/>
      <c r="AB30" s="407"/>
    </row>
    <row r="31" spans="2:28" ht="15.75" customHeight="1">
      <c r="B31" s="12" t="s">
        <v>114</v>
      </c>
      <c r="E31" s="59" t="s">
        <v>543</v>
      </c>
      <c r="F31" s="60" t="s">
        <v>161</v>
      </c>
      <c r="G31" s="60"/>
      <c r="H31" s="60"/>
      <c r="I31" s="60"/>
      <c r="J31" s="60"/>
      <c r="K31" s="60"/>
      <c r="L31" s="60"/>
      <c r="M31" s="60"/>
      <c r="N31" s="60"/>
      <c r="O31" s="60"/>
      <c r="P31" s="326">
        <v>43500000</v>
      </c>
      <c r="Q31" s="326"/>
      <c r="R31" s="326"/>
      <c r="S31" s="326"/>
      <c r="T31" s="326"/>
      <c r="U31" s="326"/>
      <c r="V31" s="60"/>
      <c r="W31" s="326">
        <v>37500000</v>
      </c>
      <c r="X31" s="326"/>
      <c r="Y31" s="326"/>
      <c r="Z31" s="326"/>
      <c r="AA31" s="326"/>
      <c r="AB31" s="326"/>
    </row>
    <row r="32" spans="5:28" ht="15.75" customHeight="1">
      <c r="E32" s="59" t="s">
        <v>543</v>
      </c>
      <c r="F32" s="60" t="s">
        <v>162</v>
      </c>
      <c r="G32" s="60"/>
      <c r="H32" s="60"/>
      <c r="I32" s="60"/>
      <c r="J32" s="60"/>
      <c r="K32" s="60"/>
      <c r="L32" s="60"/>
      <c r="M32" s="60"/>
      <c r="N32" s="60"/>
      <c r="O32" s="60"/>
      <c r="P32" s="326">
        <v>15600000</v>
      </c>
      <c r="Q32" s="326"/>
      <c r="R32" s="326"/>
      <c r="S32" s="326"/>
      <c r="T32" s="326"/>
      <c r="U32" s="326"/>
      <c r="V32" s="60"/>
      <c r="W32" s="326">
        <v>15600000</v>
      </c>
      <c r="X32" s="326"/>
      <c r="Y32" s="326"/>
      <c r="Z32" s="326"/>
      <c r="AA32" s="326"/>
      <c r="AB32" s="326"/>
    </row>
    <row r="33" spans="5:28" ht="15.75" customHeight="1">
      <c r="E33" s="59" t="s">
        <v>543</v>
      </c>
      <c r="F33" s="60" t="s">
        <v>163</v>
      </c>
      <c r="G33" s="60"/>
      <c r="H33" s="60"/>
      <c r="I33" s="60"/>
      <c r="J33" s="60"/>
      <c r="K33" s="60"/>
      <c r="L33" s="60"/>
      <c r="M33" s="60"/>
      <c r="N33" s="60"/>
      <c r="O33" s="60"/>
      <c r="P33" s="457">
        <v>270638649</v>
      </c>
      <c r="Q33" s="457"/>
      <c r="R33" s="457"/>
      <c r="S33" s="457"/>
      <c r="T33" s="457"/>
      <c r="U33" s="457"/>
      <c r="V33" s="60"/>
      <c r="W33" s="457">
        <f>W30-W31-W32</f>
        <v>270149305</v>
      </c>
      <c r="X33" s="457"/>
      <c r="Y33" s="457"/>
      <c r="Z33" s="457"/>
      <c r="AA33" s="457"/>
      <c r="AB33" s="457"/>
    </row>
    <row r="34" spans="1:28" s="19" customFormat="1" ht="15.75" customHeight="1">
      <c r="A34" s="10"/>
      <c r="F34" s="19" t="s">
        <v>492</v>
      </c>
      <c r="P34" s="327">
        <f>SUM(P23:U30)</f>
        <v>3931840151</v>
      </c>
      <c r="Q34" s="327"/>
      <c r="R34" s="327"/>
      <c r="S34" s="327"/>
      <c r="T34" s="327"/>
      <c r="U34" s="327"/>
      <c r="W34" s="327">
        <f>SUM(W23:AB30)</f>
        <v>4920479480</v>
      </c>
      <c r="X34" s="327"/>
      <c r="Y34" s="327"/>
      <c r="Z34" s="327"/>
      <c r="AA34" s="327"/>
      <c r="AB34" s="327"/>
    </row>
    <row r="35" spans="1:2" ht="15.75" customHeight="1">
      <c r="A35" s="33" t="s">
        <v>164</v>
      </c>
      <c r="B35" s="19"/>
    </row>
    <row r="36" spans="1:2" ht="18" customHeight="1">
      <c r="A36" s="11" t="s">
        <v>540</v>
      </c>
      <c r="B36" s="12" t="s">
        <v>169</v>
      </c>
    </row>
    <row r="37" spans="1:2" ht="18" customHeight="1">
      <c r="A37" s="11" t="s">
        <v>541</v>
      </c>
      <c r="B37" s="12" t="s">
        <v>170</v>
      </c>
    </row>
    <row r="38" spans="1:2" ht="18" customHeight="1">
      <c r="A38" s="11" t="s">
        <v>542</v>
      </c>
      <c r="B38" s="12" t="s">
        <v>171</v>
      </c>
    </row>
    <row r="39" spans="1:28" s="20" customFormat="1" ht="35.25" customHeight="1">
      <c r="A39" s="272" t="s">
        <v>547</v>
      </c>
      <c r="B39" s="458" t="s">
        <v>172</v>
      </c>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row>
    <row r="40" spans="1:28" s="20" customFormat="1" ht="20.25" customHeight="1">
      <c r="A40" s="18" t="s">
        <v>548</v>
      </c>
      <c r="B40" s="458" t="s">
        <v>173</v>
      </c>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row>
    <row r="41" spans="1:31" s="20" customFormat="1" ht="70.5" customHeight="1">
      <c r="A41" s="18"/>
      <c r="B41" s="456" t="s">
        <v>584</v>
      </c>
      <c r="C41" s="456"/>
      <c r="D41" s="456"/>
      <c r="E41" s="456"/>
      <c r="F41" s="456"/>
      <c r="G41" s="456"/>
      <c r="H41" s="456"/>
      <c r="I41" s="456"/>
      <c r="J41" s="456"/>
      <c r="K41" s="456"/>
      <c r="L41" s="456"/>
      <c r="M41" s="456"/>
      <c r="N41" s="456"/>
      <c r="O41" s="456"/>
      <c r="P41" s="456"/>
      <c r="Q41" s="456"/>
      <c r="R41" s="456"/>
      <c r="S41" s="456"/>
      <c r="T41" s="456"/>
      <c r="U41" s="456"/>
      <c r="V41" s="456"/>
      <c r="W41" s="456"/>
      <c r="X41" s="456"/>
      <c r="Y41" s="456"/>
      <c r="Z41" s="456"/>
      <c r="AA41" s="456"/>
      <c r="AB41" s="456"/>
      <c r="AC41" s="456"/>
      <c r="AD41" s="456"/>
      <c r="AE41" s="456"/>
    </row>
    <row r="42" spans="1:2" ht="18" customHeight="1">
      <c r="A42" s="11" t="s">
        <v>741</v>
      </c>
      <c r="B42" s="12" t="s">
        <v>174</v>
      </c>
    </row>
    <row r="43" ht="18" customHeight="1">
      <c r="V43" s="13" t="s">
        <v>286</v>
      </c>
    </row>
    <row r="44" spans="1:22" s="19" customFormat="1" ht="18" customHeight="1">
      <c r="A44" s="10"/>
      <c r="B44" s="19" t="s">
        <v>175</v>
      </c>
      <c r="J44" s="19" t="s">
        <v>176</v>
      </c>
      <c r="V44" s="21" t="s">
        <v>177</v>
      </c>
    </row>
    <row r="46" spans="10:13" ht="15">
      <c r="J46" s="278"/>
      <c r="K46" s="278"/>
      <c r="L46" s="278"/>
      <c r="M46" s="278"/>
    </row>
    <row r="50" spans="1:20" s="19" customFormat="1" ht="14.25">
      <c r="A50" s="61" t="s">
        <v>178</v>
      </c>
      <c r="B50" s="61"/>
      <c r="C50" s="61"/>
      <c r="D50" s="61"/>
      <c r="E50" s="61"/>
      <c r="F50" s="61"/>
      <c r="G50" s="21"/>
      <c r="I50" s="313" t="s">
        <v>179</v>
      </c>
      <c r="J50" s="313"/>
      <c r="K50" s="313"/>
      <c r="L50" s="313"/>
      <c r="M50" s="313"/>
      <c r="N50" s="313"/>
      <c r="T50" s="19" t="s">
        <v>180</v>
      </c>
    </row>
  </sheetData>
  <mergeCells count="66">
    <mergeCell ref="W1:AB1"/>
    <mergeCell ref="P24:U24"/>
    <mergeCell ref="P25:U25"/>
    <mergeCell ref="P1:U1"/>
    <mergeCell ref="P9:U9"/>
    <mergeCell ref="P15:U15"/>
    <mergeCell ref="P23:U23"/>
    <mergeCell ref="P4:U4"/>
    <mergeCell ref="P3:U3"/>
    <mergeCell ref="W3:AB3"/>
    <mergeCell ref="W5:AB5"/>
    <mergeCell ref="W4:AB4"/>
    <mergeCell ref="W9:AB9"/>
    <mergeCell ref="P10:U10"/>
    <mergeCell ref="W10:AB10"/>
    <mergeCell ref="P5:U5"/>
    <mergeCell ref="P6:U6"/>
    <mergeCell ref="W6:AB6"/>
    <mergeCell ref="P8:U8"/>
    <mergeCell ref="W8:AB8"/>
    <mergeCell ref="P7:U7"/>
    <mergeCell ref="W7:AB7"/>
    <mergeCell ref="W12:AB12"/>
    <mergeCell ref="P13:U13"/>
    <mergeCell ref="W13:AB13"/>
    <mergeCell ref="P14:U14"/>
    <mergeCell ref="W14:AB14"/>
    <mergeCell ref="P12:U12"/>
    <mergeCell ref="W15:AB15"/>
    <mergeCell ref="W20:AB20"/>
    <mergeCell ref="P22:U22"/>
    <mergeCell ref="W22:AB22"/>
    <mergeCell ref="P17:U17"/>
    <mergeCell ref="W17:AB17"/>
    <mergeCell ref="P18:U18"/>
    <mergeCell ref="P19:U19"/>
    <mergeCell ref="W19:AB19"/>
    <mergeCell ref="P20:U20"/>
    <mergeCell ref="W23:AB23"/>
    <mergeCell ref="I50:N50"/>
    <mergeCell ref="P34:U34"/>
    <mergeCell ref="W34:AB34"/>
    <mergeCell ref="B39:AB39"/>
    <mergeCell ref="B40:AB40"/>
    <mergeCell ref="W31:AB31"/>
    <mergeCell ref="P31:U31"/>
    <mergeCell ref="P29:U29"/>
    <mergeCell ref="W29:AB29"/>
    <mergeCell ref="AE5:AJ5"/>
    <mergeCell ref="P33:U33"/>
    <mergeCell ref="W33:AB33"/>
    <mergeCell ref="P30:U30"/>
    <mergeCell ref="W30:AB30"/>
    <mergeCell ref="P32:U32"/>
    <mergeCell ref="W32:AB32"/>
    <mergeCell ref="W24:AB24"/>
    <mergeCell ref="W25:AB25"/>
    <mergeCell ref="W18:AB18"/>
    <mergeCell ref="J46:M46"/>
    <mergeCell ref="P26:U26"/>
    <mergeCell ref="W26:AB26"/>
    <mergeCell ref="P27:U27"/>
    <mergeCell ref="P28:U28"/>
    <mergeCell ref="W27:AB27"/>
    <mergeCell ref="W28:AB28"/>
    <mergeCell ref="B41:AE41"/>
  </mergeCells>
  <printOptions horizontalCentered="1"/>
  <pageMargins left="0" right="0" top="0.1968503937007874" bottom="0.1968503937007874" header="0.1968503937007874" footer="0.1968503937007874"/>
  <pageSetup horizontalDpi="600" verticalDpi="600" orientation="portrait" paperSize="9" r:id="rId3"/>
  <headerFooter alignWithMargins="0">
    <oddFooter>&amp;R&amp;A</oddFooter>
  </headerFooter>
  <legacyDrawing r:id="rId2"/>
</worksheet>
</file>

<file path=xl/worksheets/sheet2.xml><?xml version="1.0" encoding="utf-8"?>
<worksheet xmlns="http://schemas.openxmlformats.org/spreadsheetml/2006/main" xmlns:r="http://schemas.openxmlformats.org/officeDocument/2006/relationships">
  <dimension ref="A1:H43"/>
  <sheetViews>
    <sheetView workbookViewId="0" topLeftCell="B20">
      <selection activeCell="E34" sqref="E34"/>
    </sheetView>
  </sheetViews>
  <sheetFormatPr defaultColWidth="9.00390625" defaultRowHeight="12.75"/>
  <cols>
    <col min="1" max="1" width="4.75390625" style="62" customWidth="1"/>
    <col min="2" max="2" width="54.375" style="62" customWidth="1"/>
    <col min="3" max="3" width="6.75390625" style="62" customWidth="1"/>
    <col min="4" max="4" width="8.75390625" style="62" customWidth="1"/>
    <col min="5" max="6" width="17.75390625" style="62" customWidth="1"/>
    <col min="7" max="7" width="21.25390625" style="62" customWidth="1"/>
    <col min="8" max="16384" width="9.125" style="62" customWidth="1"/>
  </cols>
  <sheetData>
    <row r="1" spans="1:6" ht="20.25" customHeight="1">
      <c r="A1" s="313" t="s">
        <v>341</v>
      </c>
      <c r="B1" s="313"/>
      <c r="C1" s="21"/>
      <c r="D1" s="21"/>
      <c r="E1" s="319" t="s">
        <v>343</v>
      </c>
      <c r="F1" s="319"/>
    </row>
    <row r="2" spans="1:6" ht="20.25" customHeight="1">
      <c r="A2" s="320" t="s">
        <v>342</v>
      </c>
      <c r="B2" s="320"/>
      <c r="C2" s="126"/>
      <c r="D2" s="21"/>
      <c r="E2" s="319"/>
      <c r="F2" s="319"/>
    </row>
    <row r="3" spans="1:6" ht="17.25" customHeight="1">
      <c r="A3" s="313" t="s">
        <v>321</v>
      </c>
      <c r="B3" s="313"/>
      <c r="C3" s="21"/>
      <c r="D3" s="21"/>
      <c r="E3" s="319"/>
      <c r="F3" s="319"/>
    </row>
    <row r="4" spans="2:6" ht="14.25">
      <c r="B4" s="21"/>
      <c r="C4" s="21"/>
      <c r="D4" s="21"/>
      <c r="E4" s="68"/>
      <c r="F4" s="68"/>
    </row>
    <row r="5" spans="1:6" ht="24.75" customHeight="1">
      <c r="A5" s="311" t="s">
        <v>361</v>
      </c>
      <c r="B5" s="311"/>
      <c r="C5" s="311"/>
      <c r="D5" s="311"/>
      <c r="E5" s="311"/>
      <c r="F5" s="311"/>
    </row>
    <row r="6" spans="1:6" ht="22.5" customHeight="1">
      <c r="A6" s="316" t="s">
        <v>68</v>
      </c>
      <c r="B6" s="316"/>
      <c r="C6" s="316"/>
      <c r="D6" s="316"/>
      <c r="E6" s="316"/>
      <c r="F6" s="316"/>
    </row>
    <row r="7" ht="12.75">
      <c r="F7" s="127" t="s">
        <v>362</v>
      </c>
    </row>
    <row r="8" ht="7.5" customHeight="1" thickBot="1">
      <c r="F8" s="127"/>
    </row>
    <row r="9" spans="1:6" s="63" customFormat="1" ht="39.75" customHeight="1" thickTop="1">
      <c r="A9" s="128"/>
      <c r="B9" s="129" t="s">
        <v>481</v>
      </c>
      <c r="C9" s="130" t="s">
        <v>167</v>
      </c>
      <c r="D9" s="130" t="s">
        <v>168</v>
      </c>
      <c r="E9" s="131" t="s">
        <v>70</v>
      </c>
      <c r="F9" s="252" t="s">
        <v>69</v>
      </c>
    </row>
    <row r="10" spans="1:6" s="116" customFormat="1" ht="12.75">
      <c r="A10" s="317">
        <v>1</v>
      </c>
      <c r="B10" s="318"/>
      <c r="C10" s="132">
        <v>2</v>
      </c>
      <c r="D10" s="132">
        <v>3</v>
      </c>
      <c r="E10" s="132">
        <v>4</v>
      </c>
      <c r="F10" s="133">
        <v>5</v>
      </c>
    </row>
    <row r="11" spans="1:7" ht="19.5" customHeight="1">
      <c r="A11" s="134">
        <v>1</v>
      </c>
      <c r="B11" s="135" t="s">
        <v>344</v>
      </c>
      <c r="C11" s="136" t="s">
        <v>322</v>
      </c>
      <c r="D11" s="137" t="s">
        <v>300</v>
      </c>
      <c r="E11" s="139">
        <v>129727217235</v>
      </c>
      <c r="F11" s="140">
        <v>105289007212</v>
      </c>
      <c r="G11" s="16"/>
    </row>
    <row r="12" spans="1:7" ht="19.5" customHeight="1">
      <c r="A12" s="141">
        <v>2</v>
      </c>
      <c r="B12" s="142" t="s">
        <v>345</v>
      </c>
      <c r="C12" s="143" t="s">
        <v>663</v>
      </c>
      <c r="D12" s="144" t="s">
        <v>637</v>
      </c>
      <c r="E12" s="123">
        <v>5112573</v>
      </c>
      <c r="F12" s="124">
        <v>2034986</v>
      </c>
      <c r="G12" s="16"/>
    </row>
    <row r="13" spans="1:7" ht="19.5" customHeight="1">
      <c r="A13" s="134">
        <v>3</v>
      </c>
      <c r="B13" s="135" t="s">
        <v>346</v>
      </c>
      <c r="C13" s="145">
        <v>10</v>
      </c>
      <c r="D13" s="146" t="s">
        <v>301</v>
      </c>
      <c r="E13" s="147">
        <v>129722104662</v>
      </c>
      <c r="F13" s="148">
        <v>105286972226</v>
      </c>
      <c r="G13" s="160">
        <f>E13+E18+E25</f>
        <v>133100959510</v>
      </c>
    </row>
    <row r="14" spans="1:7" ht="19.5" customHeight="1">
      <c r="A14" s="134"/>
      <c r="B14" s="149" t="s">
        <v>662</v>
      </c>
      <c r="C14" s="145"/>
      <c r="D14" s="146"/>
      <c r="E14" s="147"/>
      <c r="F14" s="148"/>
      <c r="G14" s="160">
        <f>E15+E19+E21+E22+E26</f>
        <v>128091119283</v>
      </c>
    </row>
    <row r="15" spans="1:7" ht="19.5" customHeight="1">
      <c r="A15" s="134">
        <v>4</v>
      </c>
      <c r="B15" s="135" t="s">
        <v>631</v>
      </c>
      <c r="C15" s="145">
        <v>11</v>
      </c>
      <c r="D15" s="146" t="s">
        <v>302</v>
      </c>
      <c r="E15" s="147">
        <v>124146856240</v>
      </c>
      <c r="F15" s="148">
        <v>96098206828</v>
      </c>
      <c r="G15" s="26">
        <f>G13-G14</f>
        <v>5009840227</v>
      </c>
    </row>
    <row r="16" spans="1:7" ht="19.5" customHeight="1">
      <c r="A16" s="134">
        <v>5</v>
      </c>
      <c r="B16" s="135" t="s">
        <v>347</v>
      </c>
      <c r="C16" s="145">
        <v>20</v>
      </c>
      <c r="D16" s="146"/>
      <c r="E16" s="147">
        <v>5575248422</v>
      </c>
      <c r="F16" s="148">
        <v>9188765398</v>
      </c>
      <c r="G16" s="26"/>
    </row>
    <row r="17" spans="1:7" ht="19.5" customHeight="1">
      <c r="A17" s="134"/>
      <c r="B17" s="149" t="s">
        <v>664</v>
      </c>
      <c r="C17" s="145"/>
      <c r="D17" s="146"/>
      <c r="E17" s="147"/>
      <c r="F17" s="148"/>
      <c r="G17" s="26"/>
    </row>
    <row r="18" spans="1:7" ht="19.5" customHeight="1">
      <c r="A18" s="134">
        <v>6</v>
      </c>
      <c r="B18" s="135" t="s">
        <v>348</v>
      </c>
      <c r="C18" s="145">
        <v>21</v>
      </c>
      <c r="D18" s="146" t="s">
        <v>638</v>
      </c>
      <c r="E18" s="147">
        <v>3371132448</v>
      </c>
      <c r="F18" s="148">
        <v>2091577786</v>
      </c>
      <c r="G18" s="16"/>
    </row>
    <row r="19" spans="1:7" ht="19.5" customHeight="1">
      <c r="A19" s="134">
        <v>7</v>
      </c>
      <c r="B19" s="135" t="s">
        <v>349</v>
      </c>
      <c r="C19" s="145">
        <v>22</v>
      </c>
      <c r="D19" s="146" t="s">
        <v>303</v>
      </c>
      <c r="E19" s="147">
        <v>2348578</v>
      </c>
      <c r="F19" s="148">
        <v>31889529</v>
      </c>
      <c r="G19" s="16"/>
    </row>
    <row r="20" spans="1:8" ht="19.5" customHeight="1">
      <c r="A20" s="134"/>
      <c r="B20" s="142" t="s">
        <v>350</v>
      </c>
      <c r="C20" s="150">
        <v>23</v>
      </c>
      <c r="D20" s="146"/>
      <c r="E20" s="123">
        <v>0</v>
      </c>
      <c r="F20" s="124">
        <v>27665828</v>
      </c>
      <c r="G20" s="26"/>
      <c r="H20" s="26"/>
    </row>
    <row r="21" spans="1:7" ht="19.5" customHeight="1">
      <c r="A21" s="134">
        <v>8</v>
      </c>
      <c r="B21" s="135" t="s">
        <v>351</v>
      </c>
      <c r="C21" s="145">
        <v>24</v>
      </c>
      <c r="D21" s="146"/>
      <c r="E21" s="147">
        <v>2535288536</v>
      </c>
      <c r="F21" s="148">
        <v>2268585704</v>
      </c>
      <c r="G21" s="26"/>
    </row>
    <row r="22" spans="1:7" ht="19.5" customHeight="1">
      <c r="A22" s="134">
        <v>9</v>
      </c>
      <c r="B22" s="135" t="s">
        <v>632</v>
      </c>
      <c r="C22" s="145">
        <v>25</v>
      </c>
      <c r="D22" s="146"/>
      <c r="E22" s="147">
        <v>1396551615</v>
      </c>
      <c r="F22" s="148">
        <v>2651893776</v>
      </c>
      <c r="G22" s="26"/>
    </row>
    <row r="23" spans="1:7" ht="19.5" customHeight="1">
      <c r="A23" s="134">
        <v>10</v>
      </c>
      <c r="B23" s="135" t="s">
        <v>352</v>
      </c>
      <c r="C23" s="145">
        <v>30</v>
      </c>
      <c r="D23" s="146"/>
      <c r="E23" s="147">
        <v>5012192141</v>
      </c>
      <c r="F23" s="148">
        <v>6327974175</v>
      </c>
      <c r="G23" s="26"/>
    </row>
    <row r="24" spans="1:7" ht="19.5" customHeight="1">
      <c r="A24" s="134"/>
      <c r="B24" s="149" t="s">
        <v>665</v>
      </c>
      <c r="C24" s="145"/>
      <c r="D24" s="146"/>
      <c r="E24" s="147"/>
      <c r="F24" s="148"/>
      <c r="G24" s="26"/>
    </row>
    <row r="25" spans="1:7" ht="19.5" customHeight="1">
      <c r="A25" s="134">
        <v>11</v>
      </c>
      <c r="B25" s="135" t="s">
        <v>353</v>
      </c>
      <c r="C25" s="145">
        <v>31</v>
      </c>
      <c r="D25" s="146"/>
      <c r="E25" s="147">
        <v>7722400</v>
      </c>
      <c r="F25" s="148">
        <v>1671515</v>
      </c>
      <c r="G25" s="26"/>
    </row>
    <row r="26" spans="1:7" ht="19.5" customHeight="1">
      <c r="A26" s="134">
        <v>12</v>
      </c>
      <c r="B26" s="135" t="s">
        <v>354</v>
      </c>
      <c r="C26" s="145">
        <v>32</v>
      </c>
      <c r="D26" s="146"/>
      <c r="E26" s="147">
        <v>10074314</v>
      </c>
      <c r="F26" s="148">
        <v>0</v>
      </c>
      <c r="G26" s="26"/>
    </row>
    <row r="27" spans="1:7" ht="19.5" customHeight="1">
      <c r="A27" s="134">
        <v>13</v>
      </c>
      <c r="B27" s="135" t="s">
        <v>754</v>
      </c>
      <c r="C27" s="145">
        <v>40</v>
      </c>
      <c r="D27" s="146"/>
      <c r="E27" s="147">
        <v>-2351914</v>
      </c>
      <c r="F27" s="148">
        <v>1671515</v>
      </c>
      <c r="G27" s="26"/>
    </row>
    <row r="28" spans="1:7" ht="19.5" customHeight="1">
      <c r="A28" s="134">
        <v>14</v>
      </c>
      <c r="B28" s="135" t="s">
        <v>355</v>
      </c>
      <c r="C28" s="145">
        <v>50</v>
      </c>
      <c r="D28" s="150"/>
      <c r="E28" s="147">
        <v>5009840227</v>
      </c>
      <c r="F28" s="148">
        <v>6329645690</v>
      </c>
      <c r="G28" s="26"/>
    </row>
    <row r="29" spans="1:7" ht="19.5" customHeight="1">
      <c r="A29" s="134">
        <v>15</v>
      </c>
      <c r="B29" s="135" t="s">
        <v>356</v>
      </c>
      <c r="C29" s="145">
        <v>51</v>
      </c>
      <c r="D29" s="146" t="s">
        <v>639</v>
      </c>
      <c r="E29" s="147">
        <v>983899548</v>
      </c>
      <c r="F29" s="148">
        <v>1108177998</v>
      </c>
      <c r="G29" s="26"/>
    </row>
    <row r="30" spans="1:7" ht="19.5" customHeight="1">
      <c r="A30" s="134">
        <v>16</v>
      </c>
      <c r="B30" s="135" t="s">
        <v>357</v>
      </c>
      <c r="C30" s="145">
        <v>52</v>
      </c>
      <c r="D30" s="146"/>
      <c r="E30" s="147">
        <v>0</v>
      </c>
      <c r="F30" s="148">
        <v>0</v>
      </c>
      <c r="G30" s="26"/>
    </row>
    <row r="31" spans="1:7" ht="19.5" customHeight="1">
      <c r="A31" s="134" t="s">
        <v>298</v>
      </c>
      <c r="B31" s="135" t="s">
        <v>358</v>
      </c>
      <c r="C31" s="145">
        <v>60</v>
      </c>
      <c r="D31" s="146"/>
      <c r="E31" s="147">
        <v>4025940679</v>
      </c>
      <c r="F31" s="148">
        <v>5221467692</v>
      </c>
      <c r="G31" s="26"/>
    </row>
    <row r="32" spans="1:7" ht="19.5" customHeight="1">
      <c r="A32" s="134" t="s">
        <v>299</v>
      </c>
      <c r="B32" s="135" t="s">
        <v>359</v>
      </c>
      <c r="C32" s="145">
        <v>70</v>
      </c>
      <c r="D32" s="146"/>
      <c r="E32" s="151"/>
      <c r="F32" s="148"/>
      <c r="G32" s="26"/>
    </row>
    <row r="33" spans="1:7" ht="15" customHeight="1" thickBot="1">
      <c r="A33" s="152"/>
      <c r="B33" s="153"/>
      <c r="C33" s="154"/>
      <c r="D33" s="155"/>
      <c r="E33" s="156"/>
      <c r="F33" s="157"/>
      <c r="G33" s="16"/>
    </row>
    <row r="34" spans="1:7" ht="9.75" customHeight="1" thickTop="1">
      <c r="A34" s="158"/>
      <c r="B34" s="16"/>
      <c r="C34" s="16"/>
      <c r="D34" s="29"/>
      <c r="E34" s="16"/>
      <c r="F34" s="16"/>
      <c r="G34" s="16"/>
    </row>
    <row r="35" spans="1:7" ht="15">
      <c r="A35" s="12"/>
      <c r="B35" s="12"/>
      <c r="C35" s="12"/>
      <c r="D35" s="314" t="s">
        <v>11</v>
      </c>
      <c r="E35" s="314"/>
      <c r="F35" s="314"/>
      <c r="G35" s="16"/>
    </row>
    <row r="36" spans="1:7" ht="15">
      <c r="A36" s="12"/>
      <c r="B36" s="19" t="s">
        <v>363</v>
      </c>
      <c r="C36" s="12"/>
      <c r="D36" s="315" t="s">
        <v>177</v>
      </c>
      <c r="E36" s="315"/>
      <c r="F36" s="315"/>
      <c r="G36" s="16"/>
    </row>
    <row r="37" spans="1:7" ht="15">
      <c r="A37" s="158"/>
      <c r="B37" s="16"/>
      <c r="C37" s="16"/>
      <c r="D37" s="29"/>
      <c r="E37" s="16"/>
      <c r="F37" s="16"/>
      <c r="G37" s="16"/>
    </row>
    <row r="38" spans="1:7" ht="15">
      <c r="A38" s="158"/>
      <c r="B38" s="16"/>
      <c r="C38" s="16"/>
      <c r="D38" s="29"/>
      <c r="E38" s="16"/>
      <c r="F38" s="160"/>
      <c r="G38" s="16"/>
    </row>
    <row r="39" spans="1:7" ht="15">
      <c r="A39" s="158"/>
      <c r="B39" s="16"/>
      <c r="C39" s="16"/>
      <c r="D39" s="16"/>
      <c r="E39" s="161"/>
      <c r="F39" s="16"/>
      <c r="G39" s="16"/>
    </row>
    <row r="40" spans="1:7" ht="15">
      <c r="A40" s="158"/>
      <c r="B40" s="16"/>
      <c r="C40" s="16"/>
      <c r="D40" s="16"/>
      <c r="E40" s="16"/>
      <c r="F40" s="16"/>
      <c r="G40" s="16"/>
    </row>
    <row r="41" spans="1:7" ht="15">
      <c r="A41" s="162"/>
      <c r="B41" s="16"/>
      <c r="C41" s="16"/>
      <c r="D41" s="16"/>
      <c r="E41" s="16"/>
      <c r="F41" s="16"/>
      <c r="G41" s="16"/>
    </row>
    <row r="43" spans="1:3" s="19" customFormat="1" ht="16.5" customHeight="1">
      <c r="A43" s="313" t="s">
        <v>364</v>
      </c>
      <c r="B43" s="313"/>
      <c r="C43" s="313"/>
    </row>
  </sheetData>
  <mergeCells count="10">
    <mergeCell ref="A1:B1"/>
    <mergeCell ref="E1:F3"/>
    <mergeCell ref="A2:B2"/>
    <mergeCell ref="A3:B3"/>
    <mergeCell ref="A43:C43"/>
    <mergeCell ref="D35:F35"/>
    <mergeCell ref="D36:F36"/>
    <mergeCell ref="A5:F5"/>
    <mergeCell ref="A6:F6"/>
    <mergeCell ref="A10:B10"/>
  </mergeCells>
  <printOptions horizontalCentered="1"/>
  <pageMargins left="0" right="0" top="0.1968503937007874" bottom="0.1968503937007874" header="0.1968503937007874" footer="0.1968503937007874"/>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I32"/>
  <sheetViews>
    <sheetView workbookViewId="0" topLeftCell="B1">
      <selection activeCell="I11" sqref="I11"/>
    </sheetView>
  </sheetViews>
  <sheetFormatPr defaultColWidth="9.00390625" defaultRowHeight="12.75"/>
  <cols>
    <col min="1" max="1" width="40.75390625" style="12" customWidth="1"/>
    <col min="2" max="2" width="8.375" style="12" customWidth="1"/>
    <col min="3" max="3" width="17.25390625" style="12" customWidth="1"/>
    <col min="4" max="5" width="16.75390625" style="12" customWidth="1"/>
    <col min="6" max="7" width="16.75390625" style="12" hidden="1" customWidth="1"/>
    <col min="8" max="8" width="18.00390625" style="12" customWidth="1"/>
    <col min="9" max="9" width="15.125" style="12" customWidth="1"/>
    <col min="10" max="16384" width="9.125" style="12" customWidth="1"/>
  </cols>
  <sheetData>
    <row r="2" spans="1:8" s="7" customFormat="1" ht="26.25" customHeight="1">
      <c r="A2" s="163" t="s">
        <v>365</v>
      </c>
      <c r="B2" s="163"/>
      <c r="C2" s="163"/>
      <c r="D2" s="163"/>
      <c r="E2" s="163"/>
      <c r="F2" s="163"/>
      <c r="G2" s="163"/>
      <c r="H2" s="163"/>
    </row>
    <row r="3" spans="1:8" s="7" customFormat="1" ht="15.75">
      <c r="A3" s="310" t="str">
        <f>'KQKD-Q1'!A6:F6</f>
        <v>QUÝ I  NĂM  2010</v>
      </c>
      <c r="B3" s="310"/>
      <c r="C3" s="310"/>
      <c r="D3" s="310"/>
      <c r="E3" s="310"/>
      <c r="F3" s="310"/>
      <c r="G3" s="310"/>
      <c r="H3" s="310"/>
    </row>
    <row r="4" ht="15.75" thickBot="1">
      <c r="H4" s="127" t="s">
        <v>371</v>
      </c>
    </row>
    <row r="5" spans="1:8" ht="18" customHeight="1" thickTop="1">
      <c r="A5" s="303" t="s">
        <v>481</v>
      </c>
      <c r="B5" s="298" t="s">
        <v>167</v>
      </c>
      <c r="C5" s="298" t="s">
        <v>366</v>
      </c>
      <c r="D5" s="300" t="s">
        <v>367</v>
      </c>
      <c r="E5" s="301"/>
      <c r="F5" s="300" t="s">
        <v>788</v>
      </c>
      <c r="G5" s="301"/>
      <c r="H5" s="302" t="s">
        <v>370</v>
      </c>
    </row>
    <row r="6" spans="1:8" ht="18" customHeight="1">
      <c r="A6" s="304"/>
      <c r="B6" s="299"/>
      <c r="C6" s="299"/>
      <c r="D6" s="138" t="s">
        <v>368</v>
      </c>
      <c r="E6" s="138" t="s">
        <v>369</v>
      </c>
      <c r="F6" s="138" t="s">
        <v>368</v>
      </c>
      <c r="G6" s="138" t="s">
        <v>369</v>
      </c>
      <c r="H6" s="292"/>
    </row>
    <row r="7" spans="1:8" s="13" customFormat="1" ht="18" customHeight="1">
      <c r="A7" s="164">
        <v>1</v>
      </c>
      <c r="B7" s="165">
        <v>2</v>
      </c>
      <c r="C7" s="165">
        <v>3</v>
      </c>
      <c r="D7" s="165">
        <v>4</v>
      </c>
      <c r="E7" s="165">
        <v>5</v>
      </c>
      <c r="F7" s="237">
        <v>6</v>
      </c>
      <c r="G7" s="237">
        <v>7</v>
      </c>
      <c r="H7" s="166" t="s">
        <v>182</v>
      </c>
    </row>
    <row r="8" spans="1:8" ht="24.75" customHeight="1">
      <c r="A8" s="167" t="s">
        <v>375</v>
      </c>
      <c r="B8" s="168">
        <v>10</v>
      </c>
      <c r="C8" s="169">
        <f aca="true" t="shared" si="0" ref="C8:H8">SUM(C9:C18)</f>
        <v>3669908598</v>
      </c>
      <c r="D8" s="169">
        <f t="shared" si="0"/>
        <v>1731658818</v>
      </c>
      <c r="E8" s="169">
        <f t="shared" si="0"/>
        <v>2293963277</v>
      </c>
      <c r="F8" s="169">
        <f t="shared" si="0"/>
        <v>0</v>
      </c>
      <c r="G8" s="169">
        <f t="shared" si="0"/>
        <v>0</v>
      </c>
      <c r="H8" s="170">
        <f t="shared" si="0"/>
        <v>3107604139</v>
      </c>
    </row>
    <row r="9" spans="1:8" ht="24.75" customHeight="1">
      <c r="A9" s="171" t="s">
        <v>376</v>
      </c>
      <c r="B9" s="172">
        <v>11</v>
      </c>
      <c r="C9" s="173">
        <v>96378793</v>
      </c>
      <c r="D9" s="173">
        <v>210363966</v>
      </c>
      <c r="E9" s="173">
        <v>306742759</v>
      </c>
      <c r="F9" s="173"/>
      <c r="G9" s="173"/>
      <c r="H9" s="174">
        <f>C9+D9-E9</f>
        <v>0</v>
      </c>
    </row>
    <row r="10" spans="1:8" ht="24.75" customHeight="1">
      <c r="A10" s="171" t="s">
        <v>377</v>
      </c>
      <c r="B10" s="172">
        <v>12</v>
      </c>
      <c r="C10" s="173">
        <v>0</v>
      </c>
      <c r="D10" s="173">
        <v>0</v>
      </c>
      <c r="E10" s="173">
        <v>0</v>
      </c>
      <c r="F10" s="173"/>
      <c r="G10" s="173"/>
      <c r="H10" s="174">
        <f>C10+D10-E10</f>
        <v>0</v>
      </c>
    </row>
    <row r="11" spans="1:8" ht="24.75" customHeight="1">
      <c r="A11" s="171" t="s">
        <v>378</v>
      </c>
      <c r="B11" s="172">
        <v>13</v>
      </c>
      <c r="C11" s="173">
        <v>1353157</v>
      </c>
      <c r="D11" s="173">
        <v>5112573</v>
      </c>
      <c r="E11" s="173">
        <v>4277634</v>
      </c>
      <c r="F11" s="173"/>
      <c r="G11" s="173"/>
      <c r="H11" s="174">
        <f aca="true" t="shared" si="1" ref="H11:H17">C11+D11-E11</f>
        <v>2188096</v>
      </c>
    </row>
    <row r="12" spans="1:8" ht="24.75" customHeight="1">
      <c r="A12" s="171" t="s">
        <v>379</v>
      </c>
      <c r="B12" s="172">
        <v>14</v>
      </c>
      <c r="C12" s="173">
        <v>0</v>
      </c>
      <c r="D12" s="173">
        <v>0</v>
      </c>
      <c r="E12" s="173">
        <v>0</v>
      </c>
      <c r="F12" s="173"/>
      <c r="G12" s="173"/>
      <c r="H12" s="174">
        <f t="shared" si="1"/>
        <v>0</v>
      </c>
    </row>
    <row r="13" spans="1:8" ht="24.75" customHeight="1">
      <c r="A13" s="171" t="s">
        <v>380</v>
      </c>
      <c r="B13" s="172">
        <v>15</v>
      </c>
      <c r="C13" s="175">
        <v>3487917072</v>
      </c>
      <c r="D13" s="173">
        <v>983899548</v>
      </c>
      <c r="E13" s="173">
        <v>1583111422</v>
      </c>
      <c r="F13" s="173"/>
      <c r="G13" s="173"/>
      <c r="H13" s="174">
        <f t="shared" si="1"/>
        <v>2888705198</v>
      </c>
    </row>
    <row r="14" spans="1:9" ht="24.75" customHeight="1">
      <c r="A14" s="171" t="s">
        <v>381</v>
      </c>
      <c r="B14" s="172">
        <v>16</v>
      </c>
      <c r="C14" s="173">
        <v>83359576</v>
      </c>
      <c r="D14" s="173">
        <v>479186481</v>
      </c>
      <c r="E14" s="173">
        <v>346735212</v>
      </c>
      <c r="F14" s="173"/>
      <c r="G14" s="173"/>
      <c r="H14" s="174">
        <f t="shared" si="1"/>
        <v>215810845</v>
      </c>
      <c r="I14" s="23"/>
    </row>
    <row r="15" spans="1:8" ht="24.75" customHeight="1">
      <c r="A15" s="171" t="s">
        <v>383</v>
      </c>
      <c r="B15" s="172">
        <v>17</v>
      </c>
      <c r="C15" s="173">
        <v>900000</v>
      </c>
      <c r="D15" s="173">
        <v>2700000</v>
      </c>
      <c r="E15" s="173">
        <v>2700000</v>
      </c>
      <c r="F15" s="173"/>
      <c r="G15" s="173"/>
      <c r="H15" s="174">
        <f t="shared" si="1"/>
        <v>900000</v>
      </c>
    </row>
    <row r="16" spans="1:8" ht="24.75" customHeight="1">
      <c r="A16" s="171" t="s">
        <v>384</v>
      </c>
      <c r="B16" s="172">
        <v>18</v>
      </c>
      <c r="C16" s="173"/>
      <c r="D16" s="173">
        <v>882000</v>
      </c>
      <c r="E16" s="173">
        <v>882000</v>
      </c>
      <c r="F16" s="173"/>
      <c r="G16" s="173"/>
      <c r="H16" s="174">
        <f t="shared" si="1"/>
        <v>0</v>
      </c>
    </row>
    <row r="17" spans="1:8" ht="24.75" customHeight="1">
      <c r="A17" s="171" t="s">
        <v>385</v>
      </c>
      <c r="B17" s="172">
        <v>19</v>
      </c>
      <c r="C17" s="173"/>
      <c r="D17" s="173">
        <v>28514250</v>
      </c>
      <c r="E17" s="173">
        <v>28514250</v>
      </c>
      <c r="F17" s="173"/>
      <c r="G17" s="173"/>
      <c r="H17" s="174">
        <f t="shared" si="1"/>
        <v>0</v>
      </c>
    </row>
    <row r="18" spans="1:8" ht="24.75" customHeight="1">
      <c r="A18" s="171" t="s">
        <v>386</v>
      </c>
      <c r="B18" s="172">
        <v>20</v>
      </c>
      <c r="C18" s="173">
        <f>SUM(C20:C21)</f>
        <v>0</v>
      </c>
      <c r="D18" s="173">
        <v>21000000</v>
      </c>
      <c r="E18" s="173">
        <v>21000000</v>
      </c>
      <c r="F18" s="173"/>
      <c r="G18" s="173"/>
      <c r="H18" s="174">
        <f>SUM(H20:H21)</f>
        <v>0</v>
      </c>
    </row>
    <row r="19" spans="1:8" ht="24.75" customHeight="1">
      <c r="A19" s="171" t="s">
        <v>387</v>
      </c>
      <c r="B19" s="172"/>
      <c r="C19" s="173"/>
      <c r="D19" s="173"/>
      <c r="E19" s="173"/>
      <c r="F19" s="173"/>
      <c r="G19" s="173"/>
      <c r="H19" s="174"/>
    </row>
    <row r="20" spans="1:8" ht="24.75" customHeight="1">
      <c r="A20" s="171" t="s">
        <v>389</v>
      </c>
      <c r="B20" s="172"/>
      <c r="C20" s="173"/>
      <c r="D20" s="173">
        <v>21000000</v>
      </c>
      <c r="E20" s="173">
        <v>21000000</v>
      </c>
      <c r="F20" s="173"/>
      <c r="G20" s="173"/>
      <c r="H20" s="174">
        <v>0</v>
      </c>
    </row>
    <row r="21" spans="1:8" ht="24.75" customHeight="1">
      <c r="A21" s="171" t="s">
        <v>388</v>
      </c>
      <c r="B21" s="172"/>
      <c r="C21" s="173">
        <v>0</v>
      </c>
      <c r="D21" s="173"/>
      <c r="E21" s="173"/>
      <c r="F21" s="173"/>
      <c r="G21" s="173"/>
      <c r="H21" s="174">
        <f>C21-E21</f>
        <v>0</v>
      </c>
    </row>
    <row r="22" spans="1:8" ht="24.75" customHeight="1">
      <c r="A22" s="167" t="s">
        <v>390</v>
      </c>
      <c r="B22" s="168">
        <v>30</v>
      </c>
      <c r="C22" s="169">
        <f aca="true" t="shared" si="2" ref="C22:H22">SUM(C23:C25)</f>
        <v>0</v>
      </c>
      <c r="D22" s="169">
        <f t="shared" si="2"/>
        <v>0</v>
      </c>
      <c r="E22" s="169">
        <f t="shared" si="2"/>
        <v>0</v>
      </c>
      <c r="F22" s="169">
        <f t="shared" si="2"/>
        <v>0</v>
      </c>
      <c r="G22" s="169">
        <f t="shared" si="2"/>
        <v>0</v>
      </c>
      <c r="H22" s="176">
        <f t="shared" si="2"/>
        <v>0</v>
      </c>
    </row>
    <row r="23" spans="1:8" ht="24.75" customHeight="1">
      <c r="A23" s="171" t="s">
        <v>391</v>
      </c>
      <c r="B23" s="172">
        <v>31</v>
      </c>
      <c r="C23" s="173">
        <v>0</v>
      </c>
      <c r="D23" s="173">
        <v>0</v>
      </c>
      <c r="E23" s="173">
        <v>0</v>
      </c>
      <c r="F23" s="173">
        <v>0</v>
      </c>
      <c r="G23" s="173">
        <v>0</v>
      </c>
      <c r="H23" s="174">
        <f>C23+D23-E23</f>
        <v>0</v>
      </c>
    </row>
    <row r="24" spans="1:8" ht="24.75" customHeight="1">
      <c r="A24" s="171" t="s">
        <v>392</v>
      </c>
      <c r="B24" s="172">
        <v>32</v>
      </c>
      <c r="C24" s="173">
        <v>0</v>
      </c>
      <c r="D24" s="173">
        <v>0</v>
      </c>
      <c r="E24" s="173">
        <v>0</v>
      </c>
      <c r="F24" s="173">
        <v>0</v>
      </c>
      <c r="G24" s="173">
        <v>0</v>
      </c>
      <c r="H24" s="174">
        <f>C24+D24-E24</f>
        <v>0</v>
      </c>
    </row>
    <row r="25" spans="1:8" ht="24.75" customHeight="1">
      <c r="A25" s="171" t="s">
        <v>393</v>
      </c>
      <c r="B25" s="172">
        <v>33</v>
      </c>
      <c r="C25" s="173">
        <v>0</v>
      </c>
      <c r="D25" s="173">
        <v>0</v>
      </c>
      <c r="E25" s="173">
        <v>0</v>
      </c>
      <c r="F25" s="173">
        <v>0</v>
      </c>
      <c r="G25" s="173">
        <v>0</v>
      </c>
      <c r="H25" s="174">
        <f>C25+D25-E25</f>
        <v>0</v>
      </c>
    </row>
    <row r="26" spans="1:8" ht="24.75" customHeight="1" thickBot="1">
      <c r="A26" s="177" t="s">
        <v>374</v>
      </c>
      <c r="B26" s="178">
        <v>40</v>
      </c>
      <c r="C26" s="179">
        <f aca="true" t="shared" si="3" ref="C26:H26">SUM(C8+C22)</f>
        <v>3669908598</v>
      </c>
      <c r="D26" s="179">
        <f t="shared" si="3"/>
        <v>1731658818</v>
      </c>
      <c r="E26" s="179">
        <f t="shared" si="3"/>
        <v>2293963277</v>
      </c>
      <c r="F26" s="179">
        <f t="shared" si="3"/>
        <v>0</v>
      </c>
      <c r="G26" s="179">
        <f t="shared" si="3"/>
        <v>0</v>
      </c>
      <c r="H26" s="180">
        <f t="shared" si="3"/>
        <v>3107604139</v>
      </c>
    </row>
    <row r="27" spans="1:8" ht="24.75" customHeight="1" thickTop="1">
      <c r="A27" s="19" t="s">
        <v>372</v>
      </c>
      <c r="B27" s="62"/>
      <c r="C27" s="62"/>
      <c r="D27" s="181">
        <v>3669908598</v>
      </c>
      <c r="E27" s="19" t="s">
        <v>373</v>
      </c>
      <c r="F27" s="22"/>
      <c r="G27" s="22"/>
      <c r="H27" s="64"/>
    </row>
    <row r="28" spans="1:8" ht="24.75" customHeight="1">
      <c r="A28" s="12" t="s">
        <v>394</v>
      </c>
      <c r="B28" s="62"/>
      <c r="C28" s="62"/>
      <c r="D28" s="24">
        <v>3487917072</v>
      </c>
      <c r="E28" s="12" t="s">
        <v>373</v>
      </c>
      <c r="F28" s="23"/>
      <c r="G28" s="23"/>
      <c r="H28" s="62"/>
    </row>
    <row r="29" spans="1:8" ht="27.75" customHeight="1">
      <c r="A29" s="182" t="s">
        <v>149</v>
      </c>
      <c r="B29" s="62"/>
      <c r="C29" s="62"/>
      <c r="D29" s="64"/>
      <c r="E29" s="64"/>
      <c r="F29" s="64"/>
      <c r="G29" s="64"/>
      <c r="H29" s="62"/>
    </row>
    <row r="30" spans="4:7" ht="18" customHeight="1">
      <c r="D30" s="23"/>
      <c r="E30" s="23"/>
      <c r="F30" s="23"/>
      <c r="G30" s="23"/>
    </row>
    <row r="31" spans="4:7" ht="18" customHeight="1">
      <c r="D31" s="23"/>
      <c r="E31" s="23"/>
      <c r="F31" s="23"/>
      <c r="G31" s="23"/>
    </row>
    <row r="32" spans="4:5" ht="18" customHeight="1">
      <c r="D32" s="23"/>
      <c r="E32" s="23"/>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sheetData>
  <mergeCells count="7">
    <mergeCell ref="A3:H3"/>
    <mergeCell ref="A5:A6"/>
    <mergeCell ref="B5:B6"/>
    <mergeCell ref="C5:C6"/>
    <mergeCell ref="D5:E5"/>
    <mergeCell ref="H5:H6"/>
    <mergeCell ref="F5:G5"/>
  </mergeCells>
  <printOptions horizontalCentered="1"/>
  <pageMargins left="0" right="0" top="0.1968503937007874" bottom="0.1968503937007874"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G50"/>
  <sheetViews>
    <sheetView workbookViewId="0" topLeftCell="A27">
      <selection activeCell="E44" sqref="E44:F44"/>
    </sheetView>
  </sheetViews>
  <sheetFormatPr defaultColWidth="9.00390625" defaultRowHeight="12.75"/>
  <cols>
    <col min="1" max="1" width="4.625" style="76" customWidth="1"/>
    <col min="2" max="2" width="51.75390625" style="76" customWidth="1"/>
    <col min="3" max="3" width="6.75390625" style="221" customWidth="1"/>
    <col min="4" max="4" width="7.75390625" style="221" customWidth="1"/>
    <col min="5" max="6" width="17.75390625" style="76" customWidth="1"/>
    <col min="7" max="7" width="12.125" style="62" bestFit="1" customWidth="1"/>
    <col min="8" max="16384" width="9.125" style="62" customWidth="1"/>
  </cols>
  <sheetData>
    <row r="1" spans="1:6" ht="17.25" customHeight="1">
      <c r="A1" s="313" t="s">
        <v>538</v>
      </c>
      <c r="B1" s="313"/>
      <c r="C1" s="76"/>
      <c r="D1" s="76"/>
      <c r="E1" s="306" t="s">
        <v>396</v>
      </c>
      <c r="F1" s="306"/>
    </row>
    <row r="2" spans="1:6" ht="14.25" customHeight="1">
      <c r="A2" s="320" t="s">
        <v>395</v>
      </c>
      <c r="B2" s="320"/>
      <c r="C2" s="76"/>
      <c r="D2" s="76"/>
      <c r="E2" s="306"/>
      <c r="F2" s="306"/>
    </row>
    <row r="3" spans="1:6" ht="14.25">
      <c r="A3" s="313" t="s">
        <v>321</v>
      </c>
      <c r="B3" s="313"/>
      <c r="C3" s="76"/>
      <c r="D3" s="76"/>
      <c r="E3" s="306"/>
      <c r="F3" s="306"/>
    </row>
    <row r="4" spans="3:4" ht="9.75" customHeight="1">
      <c r="C4" s="76"/>
      <c r="D4" s="76"/>
    </row>
    <row r="5" spans="1:6" ht="18.75">
      <c r="A5" s="293" t="s">
        <v>398</v>
      </c>
      <c r="B5" s="293"/>
      <c r="C5" s="293"/>
      <c r="D5" s="293"/>
      <c r="E5" s="293"/>
      <c r="F5" s="293"/>
    </row>
    <row r="6" spans="1:6" ht="16.5" customHeight="1">
      <c r="A6" s="294" t="s">
        <v>397</v>
      </c>
      <c r="B6" s="294"/>
      <c r="C6" s="294"/>
      <c r="D6" s="294"/>
      <c r="E6" s="294"/>
      <c r="F6" s="294"/>
    </row>
    <row r="7" spans="1:6" ht="18.75" customHeight="1">
      <c r="A7" s="295" t="s">
        <v>635</v>
      </c>
      <c r="B7" s="295"/>
      <c r="C7" s="295"/>
      <c r="D7" s="295"/>
      <c r="E7" s="295"/>
      <c r="F7" s="295"/>
    </row>
    <row r="8" spans="3:6" ht="13.5" thickBot="1">
      <c r="C8" s="76"/>
      <c r="D8" s="76"/>
      <c r="F8" s="127" t="s">
        <v>400</v>
      </c>
    </row>
    <row r="9" spans="1:6" s="183" customFormat="1" ht="34.5" customHeight="1" thickTop="1">
      <c r="A9" s="128"/>
      <c r="B9" s="129" t="s">
        <v>399</v>
      </c>
      <c r="C9" s="130" t="s">
        <v>167</v>
      </c>
      <c r="D9" s="130" t="s">
        <v>168</v>
      </c>
      <c r="E9" s="131" t="s">
        <v>70</v>
      </c>
      <c r="F9" s="252" t="s">
        <v>69</v>
      </c>
    </row>
    <row r="10" spans="1:6" ht="13.5" customHeight="1">
      <c r="A10" s="296">
        <v>1</v>
      </c>
      <c r="B10" s="297"/>
      <c r="C10" s="125">
        <v>2</v>
      </c>
      <c r="D10" s="125">
        <v>3</v>
      </c>
      <c r="E10" s="125">
        <v>4</v>
      </c>
      <c r="F10" s="184">
        <v>5</v>
      </c>
    </row>
    <row r="11" spans="1:6" s="63" customFormat="1" ht="15" customHeight="1">
      <c r="A11" s="185" t="s">
        <v>308</v>
      </c>
      <c r="B11" s="186" t="s">
        <v>401</v>
      </c>
      <c r="C11" s="187"/>
      <c r="D11" s="187"/>
      <c r="E11" s="187"/>
      <c r="F11" s="188"/>
    </row>
    <row r="12" spans="1:6" ht="15" customHeight="1">
      <c r="A12" s="189" t="s">
        <v>310</v>
      </c>
      <c r="B12" s="190" t="s">
        <v>4</v>
      </c>
      <c r="C12" s="191">
        <v>1</v>
      </c>
      <c r="D12" s="191"/>
      <c r="E12" s="192">
        <v>128117670802</v>
      </c>
      <c r="F12" s="193">
        <v>105498983941</v>
      </c>
    </row>
    <row r="13" spans="1:6" ht="15" customHeight="1">
      <c r="A13" s="189" t="s">
        <v>311</v>
      </c>
      <c r="B13" s="190" t="s">
        <v>5</v>
      </c>
      <c r="C13" s="191">
        <v>2</v>
      </c>
      <c r="D13" s="191"/>
      <c r="E13" s="192">
        <v>-125744706414</v>
      </c>
      <c r="F13" s="193">
        <v>-111015027240</v>
      </c>
    </row>
    <row r="14" spans="1:6" ht="15" customHeight="1">
      <c r="A14" s="189" t="s">
        <v>312</v>
      </c>
      <c r="B14" s="190" t="s">
        <v>6</v>
      </c>
      <c r="C14" s="191">
        <v>3</v>
      </c>
      <c r="D14" s="191"/>
      <c r="E14" s="192">
        <v>-5708460204</v>
      </c>
      <c r="F14" s="193">
        <v>-5647516533</v>
      </c>
    </row>
    <row r="15" spans="1:6" ht="15" customHeight="1">
      <c r="A15" s="189" t="s">
        <v>314</v>
      </c>
      <c r="B15" s="190" t="s">
        <v>7</v>
      </c>
      <c r="C15" s="191">
        <v>4</v>
      </c>
      <c r="D15" s="191"/>
      <c r="E15" s="192">
        <v>0</v>
      </c>
      <c r="F15" s="193">
        <v>0</v>
      </c>
    </row>
    <row r="16" spans="1:6" ht="15" customHeight="1">
      <c r="A16" s="189" t="s">
        <v>315</v>
      </c>
      <c r="B16" s="190" t="s">
        <v>8</v>
      </c>
      <c r="C16" s="191">
        <v>5</v>
      </c>
      <c r="D16" s="191"/>
      <c r="E16" s="192">
        <v>-1583111422</v>
      </c>
      <c r="F16" s="193">
        <v>-1994720336</v>
      </c>
    </row>
    <row r="17" spans="1:6" ht="15" customHeight="1">
      <c r="A17" s="189" t="s">
        <v>316</v>
      </c>
      <c r="B17" s="190" t="s">
        <v>9</v>
      </c>
      <c r="C17" s="191">
        <v>6</v>
      </c>
      <c r="D17" s="191"/>
      <c r="E17" s="192">
        <v>13520199537</v>
      </c>
      <c r="F17" s="193">
        <v>3286937034</v>
      </c>
    </row>
    <row r="18" spans="1:6" ht="15" customHeight="1">
      <c r="A18" s="189" t="s">
        <v>320</v>
      </c>
      <c r="B18" s="190" t="s">
        <v>573</v>
      </c>
      <c r="C18" s="191">
        <v>7</v>
      </c>
      <c r="D18" s="191"/>
      <c r="E18" s="192">
        <v>-26133994478</v>
      </c>
      <c r="F18" s="193">
        <v>-25865539350</v>
      </c>
    </row>
    <row r="19" spans="1:6" s="199" customFormat="1" ht="15" customHeight="1">
      <c r="A19" s="194"/>
      <c r="B19" s="195" t="s">
        <v>574</v>
      </c>
      <c r="C19" s="196">
        <v>20</v>
      </c>
      <c r="D19" s="196"/>
      <c r="E19" s="197">
        <v>-17532402179</v>
      </c>
      <c r="F19" s="198">
        <v>-12352865820</v>
      </c>
    </row>
    <row r="20" spans="1:6" s="63" customFormat="1" ht="12.75">
      <c r="A20" s="200" t="s">
        <v>309</v>
      </c>
      <c r="B20" s="201" t="s">
        <v>575</v>
      </c>
      <c r="C20" s="202"/>
      <c r="D20" s="202"/>
      <c r="E20" s="203"/>
      <c r="F20" s="204"/>
    </row>
    <row r="21" spans="1:6" s="211" customFormat="1" ht="12.75">
      <c r="A21" s="205" t="s">
        <v>310</v>
      </c>
      <c r="B21" s="206" t="s">
        <v>576</v>
      </c>
      <c r="C21" s="207">
        <v>21</v>
      </c>
      <c r="D21" s="208"/>
      <c r="E21" s="209">
        <v>-20815875</v>
      </c>
      <c r="F21" s="210">
        <v>-44000000</v>
      </c>
    </row>
    <row r="22" spans="1:6" s="211" customFormat="1" ht="25.5">
      <c r="A22" s="205" t="s">
        <v>311</v>
      </c>
      <c r="B22" s="206" t="s">
        <v>813</v>
      </c>
      <c r="C22" s="207">
        <v>22</v>
      </c>
      <c r="D22" s="207"/>
      <c r="E22" s="209">
        <v>0</v>
      </c>
      <c r="F22" s="210"/>
    </row>
    <row r="23" spans="1:6" ht="15" customHeight="1">
      <c r="A23" s="189" t="s">
        <v>312</v>
      </c>
      <c r="B23" s="190" t="s">
        <v>577</v>
      </c>
      <c r="C23" s="207">
        <v>23</v>
      </c>
      <c r="D23" s="191"/>
      <c r="E23" s="192">
        <v>0</v>
      </c>
      <c r="F23" s="193">
        <v>0</v>
      </c>
    </row>
    <row r="24" spans="1:6" ht="15" customHeight="1">
      <c r="A24" s="189" t="s">
        <v>314</v>
      </c>
      <c r="B24" s="190" t="s">
        <v>578</v>
      </c>
      <c r="C24" s="207">
        <v>24</v>
      </c>
      <c r="D24" s="191"/>
      <c r="E24" s="192"/>
      <c r="F24" s="193">
        <v>1692643403</v>
      </c>
    </row>
    <row r="25" spans="1:6" ht="15" customHeight="1">
      <c r="A25" s="189" t="s">
        <v>315</v>
      </c>
      <c r="B25" s="190" t="s">
        <v>579</v>
      </c>
      <c r="C25" s="207">
        <v>25</v>
      </c>
      <c r="D25" s="191"/>
      <c r="E25" s="192">
        <v>0</v>
      </c>
      <c r="F25" s="193">
        <v>0</v>
      </c>
    </row>
    <row r="26" spans="1:6" ht="15" customHeight="1">
      <c r="A26" s="189" t="s">
        <v>316</v>
      </c>
      <c r="B26" s="190" t="s">
        <v>580</v>
      </c>
      <c r="C26" s="207">
        <v>26</v>
      </c>
      <c r="D26" s="191"/>
      <c r="E26" s="192">
        <v>0</v>
      </c>
      <c r="F26" s="193"/>
    </row>
    <row r="27" spans="1:6" ht="15" customHeight="1">
      <c r="A27" s="189" t="s">
        <v>320</v>
      </c>
      <c r="B27" s="190" t="s">
        <v>581</v>
      </c>
      <c r="C27" s="207">
        <v>27</v>
      </c>
      <c r="D27" s="191"/>
      <c r="E27" s="192">
        <v>2763957846</v>
      </c>
      <c r="F27" s="193">
        <v>2384016664</v>
      </c>
    </row>
    <row r="28" spans="1:6" s="199" customFormat="1" ht="15" customHeight="1">
      <c r="A28" s="194"/>
      <c r="B28" s="195" t="s">
        <v>582</v>
      </c>
      <c r="C28" s="196">
        <v>30</v>
      </c>
      <c r="D28" s="196"/>
      <c r="E28" s="197">
        <v>2743141971</v>
      </c>
      <c r="F28" s="198">
        <v>-19351356597</v>
      </c>
    </row>
    <row r="29" spans="1:6" s="63" customFormat="1" ht="15" customHeight="1">
      <c r="A29" s="200" t="s">
        <v>313</v>
      </c>
      <c r="B29" s="201" t="s">
        <v>583</v>
      </c>
      <c r="C29" s="202"/>
      <c r="D29" s="202"/>
      <c r="E29" s="203"/>
      <c r="F29" s="204"/>
    </row>
    <row r="30" spans="1:6" ht="15" customHeight="1">
      <c r="A30" s="189" t="s">
        <v>310</v>
      </c>
      <c r="B30" s="190" t="s">
        <v>620</v>
      </c>
      <c r="C30" s="191">
        <v>31</v>
      </c>
      <c r="D30" s="191"/>
      <c r="E30" s="192">
        <v>0</v>
      </c>
      <c r="F30" s="193"/>
    </row>
    <row r="31" spans="1:6" ht="25.5">
      <c r="A31" s="212" t="s">
        <v>311</v>
      </c>
      <c r="B31" s="206" t="s">
        <v>621</v>
      </c>
      <c r="C31" s="208">
        <v>32</v>
      </c>
      <c r="D31" s="208"/>
      <c r="E31" s="213">
        <v>0</v>
      </c>
      <c r="F31" s="214"/>
    </row>
    <row r="32" spans="1:6" ht="15" customHeight="1">
      <c r="A32" s="189" t="s">
        <v>312</v>
      </c>
      <c r="B32" s="190" t="s">
        <v>622</v>
      </c>
      <c r="C32" s="191">
        <v>33</v>
      </c>
      <c r="D32" s="191"/>
      <c r="E32" s="192"/>
      <c r="F32" s="193"/>
    </row>
    <row r="33" spans="1:6" ht="15" customHeight="1">
      <c r="A33" s="189" t="s">
        <v>314</v>
      </c>
      <c r="B33" s="190" t="s">
        <v>623</v>
      </c>
      <c r="C33" s="191">
        <v>34</v>
      </c>
      <c r="D33" s="191"/>
      <c r="E33" s="192">
        <v>0</v>
      </c>
      <c r="F33" s="193">
        <v>0</v>
      </c>
    </row>
    <row r="34" spans="1:6" ht="15" customHeight="1">
      <c r="A34" s="189" t="s">
        <v>315</v>
      </c>
      <c r="B34" s="190" t="s">
        <v>624</v>
      </c>
      <c r="C34" s="191">
        <v>35</v>
      </c>
      <c r="D34" s="191"/>
      <c r="E34" s="192"/>
      <c r="F34" s="193"/>
    </row>
    <row r="35" spans="1:6" ht="15" customHeight="1">
      <c r="A35" s="189" t="s">
        <v>316</v>
      </c>
      <c r="B35" s="190" t="s">
        <v>625</v>
      </c>
      <c r="C35" s="191">
        <v>36</v>
      </c>
      <c r="D35" s="191"/>
      <c r="E35" s="192">
        <v>-24720000</v>
      </c>
      <c r="F35" s="193">
        <v>-66085000</v>
      </c>
    </row>
    <row r="36" spans="1:6" s="199" customFormat="1" ht="15" customHeight="1">
      <c r="A36" s="194"/>
      <c r="B36" s="195" t="s">
        <v>626</v>
      </c>
      <c r="C36" s="196">
        <v>40</v>
      </c>
      <c r="D36" s="196"/>
      <c r="E36" s="197">
        <v>-24720000</v>
      </c>
      <c r="F36" s="198">
        <v>-66085000</v>
      </c>
    </row>
    <row r="37" spans="1:6" s="63" customFormat="1" ht="15" customHeight="1">
      <c r="A37" s="215"/>
      <c r="B37" s="201" t="s">
        <v>627</v>
      </c>
      <c r="C37" s="202">
        <v>50</v>
      </c>
      <c r="D37" s="202"/>
      <c r="E37" s="203">
        <v>-14813980208</v>
      </c>
      <c r="F37" s="204">
        <v>-31770307417</v>
      </c>
    </row>
    <row r="38" spans="1:6" s="63" customFormat="1" ht="15" customHeight="1">
      <c r="A38" s="215"/>
      <c r="B38" s="201" t="s">
        <v>629</v>
      </c>
      <c r="C38" s="202">
        <v>60</v>
      </c>
      <c r="D38" s="202"/>
      <c r="E38" s="203">
        <v>76780129568</v>
      </c>
      <c r="F38" s="204">
        <v>84685749093</v>
      </c>
    </row>
    <row r="39" spans="1:6" ht="15" customHeight="1">
      <c r="A39" s="216"/>
      <c r="B39" s="190" t="s">
        <v>628</v>
      </c>
      <c r="C39" s="191">
        <v>61</v>
      </c>
      <c r="D39" s="191"/>
      <c r="E39" s="192"/>
      <c r="F39" s="193"/>
    </row>
    <row r="40" spans="1:6" s="63" customFormat="1" ht="15" customHeight="1">
      <c r="A40" s="215"/>
      <c r="B40" s="201" t="s">
        <v>630</v>
      </c>
      <c r="C40" s="202">
        <v>70</v>
      </c>
      <c r="D40" s="202" t="s">
        <v>304</v>
      </c>
      <c r="E40" s="203">
        <v>61966149360</v>
      </c>
      <c r="F40" s="204">
        <v>52915441676</v>
      </c>
    </row>
    <row r="41" spans="1:6" ht="15" customHeight="1" thickBot="1">
      <c r="A41" s="217"/>
      <c r="B41" s="218"/>
      <c r="C41" s="219"/>
      <c r="D41" s="219"/>
      <c r="E41" s="218"/>
      <c r="F41" s="220"/>
    </row>
    <row r="42" ht="13.5" thickTop="1"/>
    <row r="43" spans="1:7" ht="15">
      <c r="A43" s="12"/>
      <c r="B43" s="12"/>
      <c r="C43" s="12"/>
      <c r="D43" s="12"/>
      <c r="E43" s="314" t="s">
        <v>282</v>
      </c>
      <c r="F43" s="314"/>
      <c r="G43" s="117"/>
    </row>
    <row r="44" spans="1:7" s="63" customFormat="1" ht="15">
      <c r="A44" s="12"/>
      <c r="B44" s="19" t="s">
        <v>360</v>
      </c>
      <c r="C44" s="12"/>
      <c r="D44" s="12"/>
      <c r="E44" s="315" t="s">
        <v>480</v>
      </c>
      <c r="F44" s="315"/>
      <c r="G44" s="159"/>
    </row>
    <row r="49" ht="12.75">
      <c r="B49" s="222"/>
    </row>
    <row r="50" ht="14.25">
      <c r="A50" s="223"/>
    </row>
  </sheetData>
  <mergeCells count="10">
    <mergeCell ref="A1:B1"/>
    <mergeCell ref="E1:F3"/>
    <mergeCell ref="A2:B2"/>
    <mergeCell ref="A3:B3"/>
    <mergeCell ref="E43:F43"/>
    <mergeCell ref="E44:F44"/>
    <mergeCell ref="A5:F5"/>
    <mergeCell ref="A6:F6"/>
    <mergeCell ref="A7:F7"/>
    <mergeCell ref="A10:B10"/>
  </mergeCells>
  <printOptions horizontalCentered="1"/>
  <pageMargins left="0" right="0" top="0.1968503937007874" bottom="0.0984251968503937" header="0.1968503937007874" footer="0.1968503937007874"/>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B31"/>
  <sheetViews>
    <sheetView workbookViewId="0" topLeftCell="A1">
      <selection activeCell="N10" sqref="N10"/>
    </sheetView>
  </sheetViews>
  <sheetFormatPr defaultColWidth="3.75390625" defaultRowHeight="12.75"/>
  <cols>
    <col min="1" max="24" width="3.75390625" style="7" customWidth="1"/>
    <col min="25" max="25" width="15.00390625" style="7" customWidth="1"/>
    <col min="26" max="16384" width="3.75390625" style="7" customWidth="1"/>
  </cols>
  <sheetData>
    <row r="1" spans="1:25" s="6" customFormat="1" ht="16.5">
      <c r="A1" s="283" t="s">
        <v>326</v>
      </c>
      <c r="B1" s="283"/>
      <c r="C1" s="283"/>
      <c r="D1" s="283"/>
      <c r="E1" s="283"/>
      <c r="F1" s="283"/>
      <c r="G1" s="283"/>
      <c r="H1" s="283"/>
      <c r="I1" s="283"/>
      <c r="J1" s="283"/>
      <c r="K1" s="283"/>
      <c r="L1" s="283"/>
      <c r="M1" s="283"/>
      <c r="N1" s="283"/>
      <c r="P1" s="284" t="s">
        <v>710</v>
      </c>
      <c r="Q1" s="284"/>
      <c r="R1" s="284"/>
      <c r="S1" s="284"/>
      <c r="T1" s="284"/>
      <c r="U1" s="284"/>
      <c r="V1" s="284"/>
      <c r="W1" s="284"/>
      <c r="X1" s="284"/>
      <c r="Y1" s="284"/>
    </row>
    <row r="2" spans="1:25" ht="15.75" customHeight="1">
      <c r="A2" s="285" t="s">
        <v>327</v>
      </c>
      <c r="B2" s="285"/>
      <c r="C2" s="285"/>
      <c r="D2" s="285"/>
      <c r="E2" s="285"/>
      <c r="F2" s="285"/>
      <c r="G2" s="285"/>
      <c r="H2" s="285"/>
      <c r="I2" s="285"/>
      <c r="J2" s="285"/>
      <c r="K2" s="285"/>
      <c r="L2" s="285"/>
      <c r="M2" s="285"/>
      <c r="N2" s="285"/>
      <c r="P2" s="286" t="s">
        <v>328</v>
      </c>
      <c r="Q2" s="286"/>
      <c r="R2" s="286"/>
      <c r="S2" s="286"/>
      <c r="T2" s="286"/>
      <c r="U2" s="286"/>
      <c r="V2" s="286"/>
      <c r="W2" s="286"/>
      <c r="X2" s="286"/>
      <c r="Y2" s="286"/>
    </row>
    <row r="3" spans="1:25" ht="15.75">
      <c r="A3" s="285" t="s">
        <v>321</v>
      </c>
      <c r="B3" s="285"/>
      <c r="C3" s="285"/>
      <c r="D3" s="285"/>
      <c r="E3" s="285"/>
      <c r="F3" s="285"/>
      <c r="G3" s="285"/>
      <c r="H3" s="285"/>
      <c r="I3" s="285"/>
      <c r="J3" s="285"/>
      <c r="K3" s="285"/>
      <c r="L3" s="285"/>
      <c r="M3" s="285"/>
      <c r="N3" s="285"/>
      <c r="P3" s="286"/>
      <c r="Q3" s="286"/>
      <c r="R3" s="286"/>
      <c r="S3" s="286"/>
      <c r="T3" s="286"/>
      <c r="U3" s="286"/>
      <c r="V3" s="286"/>
      <c r="W3" s="286"/>
      <c r="X3" s="286"/>
      <c r="Y3" s="286"/>
    </row>
    <row r="5" spans="1:25" ht="20.25">
      <c r="A5" s="316" t="s">
        <v>597</v>
      </c>
      <c r="B5" s="316"/>
      <c r="C5" s="316"/>
      <c r="D5" s="316"/>
      <c r="E5" s="316"/>
      <c r="F5" s="316"/>
      <c r="G5" s="316"/>
      <c r="H5" s="316"/>
      <c r="I5" s="316"/>
      <c r="J5" s="316"/>
      <c r="K5" s="316"/>
      <c r="L5" s="316"/>
      <c r="M5" s="316"/>
      <c r="N5" s="316"/>
      <c r="O5" s="316"/>
      <c r="P5" s="316"/>
      <c r="Q5" s="316"/>
      <c r="R5" s="316"/>
      <c r="S5" s="316"/>
      <c r="T5" s="316"/>
      <c r="U5" s="316"/>
      <c r="V5" s="316"/>
      <c r="W5" s="316"/>
      <c r="X5" s="316"/>
      <c r="Y5" s="316"/>
    </row>
    <row r="6" ht="13.5" customHeight="1"/>
    <row r="7" spans="1:2" s="15" customFormat="1" ht="21.75" customHeight="1">
      <c r="A7" s="14" t="s">
        <v>308</v>
      </c>
      <c r="B7" s="15" t="s">
        <v>334</v>
      </c>
    </row>
    <row r="8" spans="1:2" s="19" customFormat="1" ht="21.75" customHeight="1">
      <c r="A8" s="10" t="s">
        <v>540</v>
      </c>
      <c r="B8" s="19" t="s">
        <v>335</v>
      </c>
    </row>
    <row r="9" spans="1:28" s="12" customFormat="1" ht="102" customHeight="1">
      <c r="A9" s="11"/>
      <c r="B9" s="280" t="s">
        <v>711</v>
      </c>
      <c r="C9" s="280"/>
      <c r="D9" s="280"/>
      <c r="E9" s="280"/>
      <c r="F9" s="280"/>
      <c r="G9" s="280"/>
      <c r="H9" s="280"/>
      <c r="I9" s="280"/>
      <c r="J9" s="280"/>
      <c r="K9" s="280"/>
      <c r="L9" s="280"/>
      <c r="M9" s="280"/>
      <c r="N9" s="280"/>
      <c r="O9" s="280"/>
      <c r="P9" s="280"/>
      <c r="Q9" s="280"/>
      <c r="R9" s="280"/>
      <c r="S9" s="280"/>
      <c r="T9" s="280"/>
      <c r="U9" s="280"/>
      <c r="V9" s="280"/>
      <c r="W9" s="280"/>
      <c r="X9" s="280"/>
      <c r="Y9" s="280"/>
      <c r="Z9" s="243"/>
      <c r="AA9" s="243"/>
      <c r="AB9" s="243"/>
    </row>
    <row r="10" spans="1:25" s="12" customFormat="1" ht="24.75" customHeight="1">
      <c r="A10" s="10" t="s">
        <v>541</v>
      </c>
      <c r="B10" s="61" t="s">
        <v>809</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row>
    <row r="11" spans="1:25" s="12" customFormat="1" ht="24.75" customHeight="1">
      <c r="A11" s="10" t="s">
        <v>542</v>
      </c>
      <c r="B11" s="61" t="s">
        <v>340</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row>
    <row r="12" spans="1:25" s="12" customFormat="1" ht="19.5" customHeight="1">
      <c r="A12" s="241"/>
      <c r="B12" s="12" t="s">
        <v>293</v>
      </c>
      <c r="D12" s="241"/>
      <c r="E12" s="241"/>
      <c r="F12" s="241"/>
      <c r="G12" s="241"/>
      <c r="H12" s="241"/>
      <c r="I12" s="241"/>
      <c r="J12" s="241"/>
      <c r="K12" s="241"/>
      <c r="L12" s="241"/>
      <c r="M12" s="241"/>
      <c r="N12" s="241"/>
      <c r="O12" s="241"/>
      <c r="P12" s="241"/>
      <c r="Q12" s="241"/>
      <c r="R12" s="241"/>
      <c r="S12" s="241"/>
      <c r="T12" s="241"/>
      <c r="U12" s="241"/>
      <c r="V12" s="241"/>
      <c r="W12" s="241"/>
      <c r="X12" s="241"/>
      <c r="Y12" s="241"/>
    </row>
    <row r="13" spans="1:25" s="12" customFormat="1" ht="19.5" customHeight="1">
      <c r="A13" s="241"/>
      <c r="B13" s="12" t="s">
        <v>294</v>
      </c>
      <c r="D13" s="241"/>
      <c r="E13" s="241"/>
      <c r="F13" s="241"/>
      <c r="G13" s="241"/>
      <c r="H13" s="241"/>
      <c r="I13" s="241"/>
      <c r="J13" s="241"/>
      <c r="K13" s="241"/>
      <c r="L13" s="241"/>
      <c r="M13" s="241"/>
      <c r="N13" s="241"/>
      <c r="O13" s="241"/>
      <c r="P13" s="241"/>
      <c r="Q13" s="241"/>
      <c r="R13" s="241"/>
      <c r="S13" s="241"/>
      <c r="T13" s="241"/>
      <c r="U13" s="241"/>
      <c r="V13" s="241"/>
      <c r="W13" s="241"/>
      <c r="X13" s="241"/>
      <c r="Y13" s="241"/>
    </row>
    <row r="14" spans="1:27" s="12" customFormat="1" ht="39.75" customHeight="1">
      <c r="A14" s="245"/>
      <c r="B14" s="281" t="s">
        <v>295</v>
      </c>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44"/>
      <c r="AA14" s="244"/>
    </row>
    <row r="15" spans="1:25" s="12" customFormat="1" ht="37.5" customHeight="1">
      <c r="A15" s="241"/>
      <c r="B15" s="281" t="s">
        <v>275</v>
      </c>
      <c r="C15" s="281"/>
      <c r="D15" s="281"/>
      <c r="E15" s="281"/>
      <c r="F15" s="281"/>
      <c r="G15" s="281"/>
      <c r="H15" s="281"/>
      <c r="I15" s="281"/>
      <c r="J15" s="281"/>
      <c r="K15" s="281"/>
      <c r="L15" s="281"/>
      <c r="M15" s="281"/>
      <c r="N15" s="281"/>
      <c r="O15" s="281"/>
      <c r="P15" s="281"/>
      <c r="Q15" s="281"/>
      <c r="R15" s="281"/>
      <c r="S15" s="281"/>
      <c r="T15" s="281"/>
      <c r="U15" s="281"/>
      <c r="V15" s="281"/>
      <c r="W15" s="281"/>
      <c r="X15" s="281"/>
      <c r="Y15" s="281"/>
    </row>
    <row r="16" spans="1:25" s="12" customFormat="1" ht="18.75" customHeight="1">
      <c r="A16" s="241"/>
      <c r="B16" s="12" t="s">
        <v>276</v>
      </c>
      <c r="D16" s="241"/>
      <c r="E16" s="241"/>
      <c r="F16" s="241"/>
      <c r="G16" s="241"/>
      <c r="H16" s="241"/>
      <c r="I16" s="241"/>
      <c r="J16" s="241"/>
      <c r="K16" s="241"/>
      <c r="L16" s="241"/>
      <c r="M16" s="241"/>
      <c r="N16" s="241"/>
      <c r="O16" s="241"/>
      <c r="P16" s="241"/>
      <c r="Q16" s="241"/>
      <c r="R16" s="241"/>
      <c r="S16" s="241"/>
      <c r="T16" s="241"/>
      <c r="U16" s="241"/>
      <c r="V16" s="241"/>
      <c r="W16" s="241"/>
      <c r="X16" s="241"/>
      <c r="Y16" s="241"/>
    </row>
    <row r="17" spans="1:25" s="12" customFormat="1" ht="18.75" customHeight="1">
      <c r="A17" s="241"/>
      <c r="B17" s="12" t="s">
        <v>277</v>
      </c>
      <c r="D17" s="241"/>
      <c r="E17" s="241"/>
      <c r="F17" s="241"/>
      <c r="G17" s="241"/>
      <c r="H17" s="241"/>
      <c r="I17" s="241"/>
      <c r="J17" s="241"/>
      <c r="K17" s="241"/>
      <c r="L17" s="241"/>
      <c r="M17" s="241"/>
      <c r="N17" s="241"/>
      <c r="O17" s="241"/>
      <c r="P17" s="241"/>
      <c r="Q17" s="241"/>
      <c r="R17" s="241"/>
      <c r="S17" s="241"/>
      <c r="T17" s="241"/>
      <c r="U17" s="241"/>
      <c r="V17" s="241"/>
      <c r="W17" s="241"/>
      <c r="X17" s="241"/>
      <c r="Y17" s="241"/>
    </row>
    <row r="18" spans="1:25" s="12" customFormat="1" ht="18.75" customHeight="1">
      <c r="A18" s="241"/>
      <c r="B18" s="12" t="s">
        <v>278</v>
      </c>
      <c r="D18" s="241"/>
      <c r="E18" s="241"/>
      <c r="F18" s="241"/>
      <c r="G18" s="241"/>
      <c r="H18" s="241"/>
      <c r="I18" s="241"/>
      <c r="J18" s="241"/>
      <c r="K18" s="241"/>
      <c r="L18" s="241"/>
      <c r="M18" s="241"/>
      <c r="N18" s="241"/>
      <c r="O18" s="241"/>
      <c r="P18" s="241"/>
      <c r="Q18" s="241"/>
      <c r="R18" s="241"/>
      <c r="S18" s="241"/>
      <c r="T18" s="241"/>
      <c r="U18" s="241"/>
      <c r="V18" s="241"/>
      <c r="W18" s="241"/>
      <c r="X18" s="241"/>
      <c r="Y18" s="241"/>
    </row>
    <row r="19" spans="1:25" s="12" customFormat="1" ht="18.75" customHeight="1">
      <c r="A19" s="241"/>
      <c r="B19" s="12" t="s">
        <v>279</v>
      </c>
      <c r="D19" s="241"/>
      <c r="E19" s="241"/>
      <c r="F19" s="241"/>
      <c r="G19" s="241"/>
      <c r="H19" s="241"/>
      <c r="I19" s="241"/>
      <c r="J19" s="241"/>
      <c r="K19" s="241"/>
      <c r="L19" s="241"/>
      <c r="M19" s="241"/>
      <c r="N19" s="241"/>
      <c r="O19" s="241"/>
      <c r="P19" s="241"/>
      <c r="Q19" s="241"/>
      <c r="R19" s="241"/>
      <c r="S19" s="241"/>
      <c r="T19" s="241"/>
      <c r="U19" s="241"/>
      <c r="V19" s="241"/>
      <c r="W19" s="241"/>
      <c r="X19" s="241"/>
      <c r="Y19" s="241"/>
    </row>
    <row r="20" spans="1:25" s="12" customFormat="1" ht="18.75" customHeight="1">
      <c r="A20" s="241"/>
      <c r="B20" s="12" t="s">
        <v>280</v>
      </c>
      <c r="D20" s="241"/>
      <c r="E20" s="241"/>
      <c r="F20" s="241"/>
      <c r="G20" s="241"/>
      <c r="H20" s="241"/>
      <c r="I20" s="241"/>
      <c r="J20" s="241"/>
      <c r="K20" s="241"/>
      <c r="L20" s="241"/>
      <c r="M20" s="241"/>
      <c r="N20" s="241"/>
      <c r="O20" s="241"/>
      <c r="P20" s="241"/>
      <c r="Q20" s="241"/>
      <c r="R20" s="241"/>
      <c r="S20" s="241"/>
      <c r="T20" s="241"/>
      <c r="U20" s="241"/>
      <c r="V20" s="241"/>
      <c r="W20" s="241"/>
      <c r="X20" s="241"/>
      <c r="Y20" s="241"/>
    </row>
    <row r="21" spans="1:25" s="12" customFormat="1" ht="18.75" customHeight="1">
      <c r="A21" s="241"/>
      <c r="B21" s="12" t="s">
        <v>288</v>
      </c>
      <c r="D21" s="241"/>
      <c r="E21" s="241"/>
      <c r="F21" s="241"/>
      <c r="G21" s="241"/>
      <c r="H21" s="241"/>
      <c r="I21" s="241"/>
      <c r="J21" s="241"/>
      <c r="K21" s="241"/>
      <c r="L21" s="241"/>
      <c r="M21" s="241"/>
      <c r="N21" s="241"/>
      <c r="O21" s="241"/>
      <c r="P21" s="241"/>
      <c r="Q21" s="241"/>
      <c r="R21" s="241"/>
      <c r="S21" s="241"/>
      <c r="T21" s="241"/>
      <c r="U21" s="241"/>
      <c r="V21" s="241"/>
      <c r="W21" s="241"/>
      <c r="X21" s="241"/>
      <c r="Y21" s="241"/>
    </row>
    <row r="22" spans="1:25" s="12" customFormat="1" ht="18.75" customHeight="1">
      <c r="A22" s="241"/>
      <c r="B22" s="12" t="s">
        <v>289</v>
      </c>
      <c r="D22" s="241"/>
      <c r="E22" s="241"/>
      <c r="F22" s="241"/>
      <c r="G22" s="241"/>
      <c r="H22" s="241"/>
      <c r="I22" s="241"/>
      <c r="J22" s="241"/>
      <c r="K22" s="241"/>
      <c r="L22" s="241"/>
      <c r="M22" s="241"/>
      <c r="N22" s="241"/>
      <c r="O22" s="241"/>
      <c r="P22" s="241"/>
      <c r="Q22" s="241"/>
      <c r="R22" s="241"/>
      <c r="S22" s="241"/>
      <c r="T22" s="241"/>
      <c r="U22" s="241"/>
      <c r="V22" s="241"/>
      <c r="W22" s="241"/>
      <c r="X22" s="241"/>
      <c r="Y22" s="241"/>
    </row>
    <row r="23" spans="1:25" s="12" customFormat="1" ht="18.75" customHeight="1">
      <c r="A23" s="241"/>
      <c r="B23" s="12" t="s">
        <v>290</v>
      </c>
      <c r="D23" s="241"/>
      <c r="E23" s="241"/>
      <c r="F23" s="241"/>
      <c r="G23" s="241"/>
      <c r="H23" s="241"/>
      <c r="I23" s="241"/>
      <c r="J23" s="241"/>
      <c r="K23" s="241"/>
      <c r="L23" s="241"/>
      <c r="M23" s="241"/>
      <c r="N23" s="241"/>
      <c r="O23" s="241"/>
      <c r="P23" s="241"/>
      <c r="Q23" s="241"/>
      <c r="R23" s="241"/>
      <c r="S23" s="241"/>
      <c r="T23" s="241"/>
      <c r="U23" s="241"/>
      <c r="V23" s="241"/>
      <c r="W23" s="241"/>
      <c r="X23" s="241"/>
      <c r="Y23" s="241"/>
    </row>
    <row r="24" spans="1:25" s="12" customFormat="1" ht="18.75" customHeight="1">
      <c r="A24" s="241"/>
      <c r="B24" s="12" t="s">
        <v>291</v>
      </c>
      <c r="D24" s="241"/>
      <c r="E24" s="241"/>
      <c r="F24" s="241"/>
      <c r="G24" s="241"/>
      <c r="H24" s="241"/>
      <c r="I24" s="241"/>
      <c r="J24" s="241"/>
      <c r="K24" s="241"/>
      <c r="L24" s="241"/>
      <c r="M24" s="241"/>
      <c r="N24" s="241"/>
      <c r="O24" s="241"/>
      <c r="P24" s="241"/>
      <c r="Q24" s="241"/>
      <c r="R24" s="241"/>
      <c r="S24" s="241"/>
      <c r="T24" s="241"/>
      <c r="U24" s="241"/>
      <c r="V24" s="241"/>
      <c r="W24" s="241"/>
      <c r="X24" s="241"/>
      <c r="Y24" s="241"/>
    </row>
    <row r="25" spans="1:25" s="12" customFormat="1" ht="18.75" customHeight="1">
      <c r="A25" s="241"/>
      <c r="B25" s="12" t="s">
        <v>292</v>
      </c>
      <c r="D25" s="241"/>
      <c r="E25" s="241"/>
      <c r="F25" s="241"/>
      <c r="G25" s="241"/>
      <c r="H25" s="241"/>
      <c r="I25" s="241"/>
      <c r="J25" s="241"/>
      <c r="K25" s="241"/>
      <c r="L25" s="241"/>
      <c r="M25" s="241"/>
      <c r="N25" s="241"/>
      <c r="O25" s="241"/>
      <c r="P25" s="241"/>
      <c r="Q25" s="241"/>
      <c r="R25" s="241"/>
      <c r="S25" s="241"/>
      <c r="T25" s="241"/>
      <c r="U25" s="241"/>
      <c r="V25" s="241"/>
      <c r="W25" s="241"/>
      <c r="X25" s="241"/>
      <c r="Y25" s="241"/>
    </row>
    <row r="26" spans="1:25" s="242" customFormat="1" ht="19.5" customHeight="1">
      <c r="A26" s="25" t="s">
        <v>547</v>
      </c>
      <c r="B26" s="282" t="s">
        <v>402</v>
      </c>
      <c r="C26" s="282"/>
      <c r="D26" s="282"/>
      <c r="E26" s="282"/>
      <c r="F26" s="282"/>
      <c r="G26" s="282"/>
      <c r="H26" s="282"/>
      <c r="I26" s="282"/>
      <c r="J26" s="282"/>
      <c r="K26" s="282"/>
      <c r="L26" s="282"/>
      <c r="M26" s="282"/>
      <c r="N26" s="282"/>
      <c r="O26" s="282"/>
      <c r="P26" s="282"/>
      <c r="Q26" s="282"/>
      <c r="R26" s="282"/>
      <c r="S26" s="282"/>
      <c r="T26" s="282"/>
      <c r="U26" s="282"/>
      <c r="V26" s="282"/>
      <c r="W26" s="282"/>
      <c r="X26" s="282"/>
      <c r="Y26" s="282"/>
    </row>
    <row r="27" spans="1:2" s="242" customFormat="1" ht="24.75" customHeight="1">
      <c r="A27" s="33" t="s">
        <v>309</v>
      </c>
      <c r="B27" s="33" t="s">
        <v>403</v>
      </c>
    </row>
    <row r="28" spans="1:2" s="242" customFormat="1" ht="19.5" customHeight="1">
      <c r="A28" s="33" t="s">
        <v>540</v>
      </c>
      <c r="B28" s="33" t="s">
        <v>404</v>
      </c>
    </row>
    <row r="29" s="242" customFormat="1" ht="24" customHeight="1">
      <c r="B29" s="242" t="s">
        <v>808</v>
      </c>
    </row>
    <row r="30" spans="1:2" s="12" customFormat="1" ht="19.5" customHeight="1">
      <c r="A30" s="10" t="s">
        <v>541</v>
      </c>
      <c r="B30" s="19" t="s">
        <v>405</v>
      </c>
    </row>
    <row r="31" spans="1:2" s="12" customFormat="1" ht="19.5" customHeight="1">
      <c r="A31" s="11"/>
      <c r="B31" s="12" t="s">
        <v>296</v>
      </c>
    </row>
    <row r="33" s="12" customFormat="1" ht="15"/>
    <row r="34" s="12" customFormat="1" ht="15"/>
    <row r="35" s="12" customFormat="1" ht="15"/>
    <row r="36" s="12" customFormat="1" ht="15"/>
    <row r="37" s="12" customFormat="1" ht="15"/>
    <row r="38" s="12" customFormat="1" ht="15"/>
    <row r="39" s="12" customFormat="1" ht="15"/>
    <row r="40" s="12" customFormat="1" ht="15"/>
    <row r="41" s="12" customFormat="1" ht="15"/>
    <row r="42" s="12" customFormat="1" ht="15"/>
    <row r="43" s="12" customFormat="1" ht="15"/>
    <row r="44" s="12" customFormat="1" ht="15"/>
    <row r="45" s="12" customFormat="1" ht="15"/>
    <row r="46" s="12" customFormat="1" ht="15"/>
    <row r="47" s="12" customFormat="1" ht="15"/>
    <row r="48" s="12" customFormat="1" ht="15"/>
  </sheetData>
  <mergeCells count="10">
    <mergeCell ref="A5:Y5"/>
    <mergeCell ref="A1:N1"/>
    <mergeCell ref="P1:Y1"/>
    <mergeCell ref="A2:N2"/>
    <mergeCell ref="P2:Y3"/>
    <mergeCell ref="A3:N3"/>
    <mergeCell ref="B9:Y9"/>
    <mergeCell ref="B15:Y15"/>
    <mergeCell ref="B14:Y14"/>
    <mergeCell ref="B26:Y26"/>
  </mergeCells>
  <printOptions horizontalCentered="1"/>
  <pageMargins left="0.75" right="0.25" top="0.5" bottom="0.5" header="0.5" footer="0.25"/>
  <pageSetup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dimension ref="A1:AE25"/>
  <sheetViews>
    <sheetView workbookViewId="0" topLeftCell="A1">
      <selection activeCell="B13" sqref="B13:AB13"/>
    </sheetView>
  </sheetViews>
  <sheetFormatPr defaultColWidth="9.00390625" defaultRowHeight="19.5" customHeight="1"/>
  <cols>
    <col min="1" max="16384" width="3.75390625" style="251" customWidth="1"/>
  </cols>
  <sheetData>
    <row r="1" spans="2:28" s="242" customFormat="1" ht="54.75" customHeight="1">
      <c r="B1" s="287" t="s">
        <v>297</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row>
    <row r="2" spans="2:28" s="242" customFormat="1" ht="9.75" customHeight="1">
      <c r="B2" s="239"/>
      <c r="C2" s="239"/>
      <c r="D2" s="239"/>
      <c r="E2" s="239"/>
      <c r="F2" s="239"/>
      <c r="G2" s="239"/>
      <c r="H2" s="239"/>
      <c r="I2" s="239"/>
      <c r="J2" s="239"/>
      <c r="K2" s="239"/>
      <c r="L2" s="239"/>
      <c r="M2" s="239"/>
      <c r="N2" s="239"/>
      <c r="O2" s="239"/>
      <c r="P2" s="239"/>
      <c r="Q2" s="239"/>
      <c r="R2" s="239"/>
      <c r="S2" s="239"/>
      <c r="T2" s="239"/>
      <c r="U2" s="239"/>
      <c r="V2" s="239"/>
      <c r="W2" s="239"/>
      <c r="X2" s="239"/>
      <c r="Y2" s="239"/>
      <c r="Z2" s="238"/>
      <c r="AA2" s="238"/>
      <c r="AB2" s="238"/>
    </row>
    <row r="3" spans="1:2" s="12" customFormat="1" ht="19.5" customHeight="1">
      <c r="A3" s="10" t="s">
        <v>313</v>
      </c>
      <c r="B3" s="19" t="s">
        <v>406</v>
      </c>
    </row>
    <row r="4" spans="1:2" s="12" customFormat="1" ht="19.5" customHeight="1">
      <c r="A4" s="10" t="s">
        <v>540</v>
      </c>
      <c r="B4" s="19" t="s">
        <v>407</v>
      </c>
    </row>
    <row r="5" spans="1:31" s="12" customFormat="1" ht="42" customHeight="1">
      <c r="A5" s="11"/>
      <c r="B5" s="281" t="s">
        <v>712</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38"/>
      <c r="AD5" s="238"/>
      <c r="AE5" s="238"/>
    </row>
    <row r="6" spans="1:2" s="240" customFormat="1" ht="24.75" customHeight="1">
      <c r="A6" s="10" t="s">
        <v>541</v>
      </c>
      <c r="B6" s="61" t="s">
        <v>408</v>
      </c>
    </row>
    <row r="7" spans="1:31" s="240" customFormat="1" ht="61.5" customHeight="1">
      <c r="A7" s="11"/>
      <c r="B7" s="287" t="s">
        <v>713</v>
      </c>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38"/>
      <c r="AD7" s="238"/>
      <c r="AE7" s="238"/>
    </row>
    <row r="8" spans="1:2" s="12" customFormat="1" ht="19.5" customHeight="1">
      <c r="A8" s="10" t="s">
        <v>542</v>
      </c>
      <c r="B8" s="19" t="s">
        <v>714</v>
      </c>
    </row>
    <row r="9" s="12" customFormat="1" ht="12.75" customHeight="1">
      <c r="A9" s="11"/>
    </row>
    <row r="10" spans="1:2" s="16" customFormat="1" ht="19.5" customHeight="1">
      <c r="A10" s="14" t="s">
        <v>319</v>
      </c>
      <c r="B10" s="15" t="s">
        <v>409</v>
      </c>
    </row>
    <row r="11" spans="1:2" s="12" customFormat="1" ht="19.5" customHeight="1">
      <c r="A11" s="10" t="s">
        <v>540</v>
      </c>
      <c r="B11" s="19" t="s">
        <v>715</v>
      </c>
    </row>
    <row r="12" spans="2:31" s="12" customFormat="1" ht="60" customHeight="1">
      <c r="B12" s="287" t="s">
        <v>148</v>
      </c>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38"/>
      <c r="AD12" s="238"/>
      <c r="AE12" s="238"/>
    </row>
    <row r="13" spans="2:28" s="12" customFormat="1" ht="60" customHeight="1">
      <c r="B13" s="287" t="s">
        <v>153</v>
      </c>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row>
    <row r="14" spans="1:25" s="19" customFormat="1" ht="21.75" customHeight="1">
      <c r="A14" s="10" t="s">
        <v>541</v>
      </c>
      <c r="B14" s="288" t="s">
        <v>410</v>
      </c>
      <c r="C14" s="288"/>
      <c r="D14" s="288"/>
      <c r="E14" s="288"/>
      <c r="F14" s="288"/>
      <c r="G14" s="288"/>
      <c r="H14" s="288"/>
      <c r="I14" s="288"/>
      <c r="J14" s="288"/>
      <c r="K14" s="288"/>
      <c r="L14" s="288"/>
      <c r="M14" s="288"/>
      <c r="N14" s="288"/>
      <c r="O14" s="288"/>
      <c r="P14" s="288"/>
      <c r="Q14" s="288"/>
      <c r="R14" s="288"/>
      <c r="S14" s="288"/>
      <c r="T14" s="288"/>
      <c r="U14" s="288"/>
      <c r="V14" s="288"/>
      <c r="W14" s="288"/>
      <c r="X14" s="288"/>
      <c r="Y14" s="288"/>
    </row>
    <row r="15" spans="1:25" s="12" customFormat="1" ht="18" customHeight="1">
      <c r="A15" s="11"/>
      <c r="B15" s="289" t="s">
        <v>411</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row>
    <row r="16" spans="1:25" s="12" customFormat="1" ht="18" customHeight="1">
      <c r="A16" s="11"/>
      <c r="B16" s="289" t="s">
        <v>412</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row>
    <row r="17" spans="1:25" s="12" customFormat="1" ht="18" customHeight="1">
      <c r="A17" s="11"/>
      <c r="B17" s="289" t="s">
        <v>413</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row>
    <row r="18" spans="1:28" s="12" customFormat="1" ht="60" customHeight="1">
      <c r="A18" s="11"/>
      <c r="B18" s="281" t="s">
        <v>815</v>
      </c>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row>
    <row r="19" spans="1:28" s="12" customFormat="1" ht="15" customHeight="1">
      <c r="A19" s="11"/>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row>
    <row r="20" spans="1:25" s="19" customFormat="1" ht="18" customHeight="1">
      <c r="A20" s="10" t="s">
        <v>542</v>
      </c>
      <c r="B20" s="288" t="s">
        <v>414</v>
      </c>
      <c r="C20" s="288"/>
      <c r="D20" s="288"/>
      <c r="E20" s="288"/>
      <c r="F20" s="288"/>
      <c r="G20" s="288"/>
      <c r="H20" s="288"/>
      <c r="I20" s="288"/>
      <c r="J20" s="288"/>
      <c r="K20" s="288"/>
      <c r="L20" s="288"/>
      <c r="M20" s="288"/>
      <c r="N20" s="288"/>
      <c r="O20" s="288"/>
      <c r="P20" s="288"/>
      <c r="Q20" s="288"/>
      <c r="R20" s="288"/>
      <c r="S20" s="288"/>
      <c r="T20" s="288"/>
      <c r="U20" s="288"/>
      <c r="V20" s="288"/>
      <c r="W20" s="288"/>
      <c r="X20" s="288"/>
      <c r="Y20" s="288"/>
    </row>
    <row r="21" spans="1:25" s="12" customFormat="1" ht="18" customHeight="1">
      <c r="A21" s="11"/>
      <c r="B21" s="289" t="s">
        <v>415</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row>
    <row r="22" spans="1:25" s="12" customFormat="1" ht="18" customHeight="1">
      <c r="A22" s="11"/>
      <c r="B22" s="289" t="s">
        <v>416</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row>
    <row r="23" spans="1:28" s="12" customFormat="1" ht="60" customHeight="1">
      <c r="A23" s="11"/>
      <c r="B23" s="280" t="s">
        <v>417</v>
      </c>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row>
    <row r="24" spans="1:28" s="12" customFormat="1" ht="37.5" customHeight="1">
      <c r="A24" s="11"/>
      <c r="B24" s="287" t="s">
        <v>418</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row>
    <row r="25" spans="1:25" s="12" customFormat="1" ht="18" customHeight="1">
      <c r="A25" s="11"/>
      <c r="B25" s="289" t="s">
        <v>419</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row>
  </sheetData>
  <mergeCells count="16">
    <mergeCell ref="B17:Y17"/>
    <mergeCell ref="B18:AB18"/>
    <mergeCell ref="B20:Y20"/>
    <mergeCell ref="B25:Y25"/>
    <mergeCell ref="B23:AB23"/>
    <mergeCell ref="B24:AB24"/>
    <mergeCell ref="B21:Y21"/>
    <mergeCell ref="B22:Y22"/>
    <mergeCell ref="B1:AB1"/>
    <mergeCell ref="B14:Y14"/>
    <mergeCell ref="B15:Y15"/>
    <mergeCell ref="B16:Y16"/>
    <mergeCell ref="B13:AB13"/>
    <mergeCell ref="B5:AB5"/>
    <mergeCell ref="B7:AB7"/>
    <mergeCell ref="B12:AB12"/>
  </mergeCells>
  <printOptions horizontalCentered="1"/>
  <pageMargins left="0.75" right="0.25" top="0.5" bottom="0.5" header="0.5" footer="0.5"/>
  <pageSetup horizontalDpi="600" verticalDpi="600" orientation="portrait" paperSize="9" r:id="rId1"/>
  <headerFooter alignWithMargins="0">
    <oddFooter>&amp;R&amp;9TMBCTC-2</oddFooter>
  </headerFooter>
</worksheet>
</file>

<file path=xl/worksheets/sheet7.xml><?xml version="1.0" encoding="utf-8"?>
<worksheet xmlns="http://schemas.openxmlformats.org/spreadsheetml/2006/main" xmlns:r="http://schemas.openxmlformats.org/officeDocument/2006/relationships">
  <dimension ref="A1:AA30"/>
  <sheetViews>
    <sheetView workbookViewId="0" topLeftCell="A16">
      <selection activeCell="V18" sqref="V18"/>
    </sheetView>
  </sheetViews>
  <sheetFormatPr defaultColWidth="9.00390625" defaultRowHeight="12.75"/>
  <cols>
    <col min="1" max="1" width="3.75390625" style="8" customWidth="1"/>
    <col min="2" max="24" width="3.75390625" style="7" customWidth="1"/>
    <col min="25" max="25" width="11.125" style="7" customWidth="1"/>
    <col min="26" max="28" width="3.75390625" style="7" customWidth="1"/>
    <col min="29" max="16384" width="9.125" style="7" customWidth="1"/>
  </cols>
  <sheetData>
    <row r="1" spans="1:26" ht="60" customHeight="1">
      <c r="A1" s="11"/>
      <c r="B1" s="281" t="s">
        <v>816</v>
      </c>
      <c r="C1" s="281"/>
      <c r="D1" s="281"/>
      <c r="E1" s="281"/>
      <c r="F1" s="281"/>
      <c r="G1" s="281"/>
      <c r="H1" s="281"/>
      <c r="I1" s="281"/>
      <c r="J1" s="281"/>
      <c r="K1" s="281"/>
      <c r="L1" s="281"/>
      <c r="M1" s="281"/>
      <c r="N1" s="281"/>
      <c r="O1" s="281"/>
      <c r="P1" s="281"/>
      <c r="Q1" s="281"/>
      <c r="R1" s="281"/>
      <c r="S1" s="281"/>
      <c r="T1" s="281"/>
      <c r="U1" s="281"/>
      <c r="V1" s="281"/>
      <c r="W1" s="281"/>
      <c r="X1" s="281"/>
      <c r="Y1" s="281"/>
      <c r="Z1" s="281"/>
    </row>
    <row r="2" spans="1:25" ht="18.75" customHeight="1">
      <c r="A2" s="11"/>
      <c r="B2" s="289" t="s">
        <v>420</v>
      </c>
      <c r="C2" s="289"/>
      <c r="D2" s="289"/>
      <c r="E2" s="289"/>
      <c r="F2" s="289"/>
      <c r="G2" s="289"/>
      <c r="H2" s="289"/>
      <c r="I2" s="289"/>
      <c r="J2" s="289"/>
      <c r="K2" s="289"/>
      <c r="L2" s="289"/>
      <c r="M2" s="289"/>
      <c r="N2" s="289"/>
      <c r="O2" s="289"/>
      <c r="P2" s="289"/>
      <c r="Q2" s="289"/>
      <c r="R2" s="289"/>
      <c r="S2" s="289"/>
      <c r="T2" s="289"/>
      <c r="U2" s="289"/>
      <c r="V2" s="289"/>
      <c r="W2" s="289"/>
      <c r="X2" s="289"/>
      <c r="Y2" s="289"/>
    </row>
    <row r="3" spans="1:25" ht="18.75" customHeight="1">
      <c r="A3" s="11"/>
      <c r="B3" s="12"/>
      <c r="C3" s="12"/>
      <c r="D3" s="12"/>
      <c r="E3" s="275" t="s">
        <v>421</v>
      </c>
      <c r="F3" s="275"/>
      <c r="G3" s="275"/>
      <c r="H3" s="275"/>
      <c r="I3" s="275"/>
      <c r="J3" s="275"/>
      <c r="K3" s="275"/>
      <c r="L3" s="19"/>
      <c r="M3" s="19"/>
      <c r="N3" s="313" t="s">
        <v>422</v>
      </c>
      <c r="O3" s="313"/>
      <c r="P3" s="313"/>
      <c r="Q3" s="313"/>
      <c r="R3" s="12"/>
      <c r="S3" s="12"/>
      <c r="T3" s="12"/>
      <c r="U3" s="12"/>
      <c r="V3" s="12"/>
      <c r="W3" s="12"/>
      <c r="X3" s="12"/>
      <c r="Y3" s="12"/>
    </row>
    <row r="4" spans="1:25" ht="18.75" customHeight="1">
      <c r="A4" s="11"/>
      <c r="B4" s="12"/>
      <c r="C4" s="12"/>
      <c r="D4" s="12"/>
      <c r="E4" s="274" t="s">
        <v>423</v>
      </c>
      <c r="F4" s="274"/>
      <c r="G4" s="274"/>
      <c r="H4" s="274"/>
      <c r="I4" s="274"/>
      <c r="J4" s="274"/>
      <c r="K4" s="274"/>
      <c r="L4" s="12"/>
      <c r="M4" s="12"/>
      <c r="N4" s="273" t="s">
        <v>693</v>
      </c>
      <c r="O4" s="273"/>
      <c r="P4" s="273"/>
      <c r="Q4" s="273"/>
      <c r="R4" s="12"/>
      <c r="S4" s="12"/>
      <c r="T4" s="12"/>
      <c r="U4" s="12"/>
      <c r="V4" s="12"/>
      <c r="W4" s="12"/>
      <c r="X4" s="12"/>
      <c r="Y4" s="12"/>
    </row>
    <row r="5" spans="1:25" ht="18.75" customHeight="1">
      <c r="A5" s="11"/>
      <c r="B5" s="12"/>
      <c r="C5" s="12"/>
      <c r="D5" s="12"/>
      <c r="E5" s="274" t="s">
        <v>424</v>
      </c>
      <c r="F5" s="274"/>
      <c r="G5" s="274"/>
      <c r="H5" s="274"/>
      <c r="I5" s="274"/>
      <c r="J5" s="274"/>
      <c r="K5" s="274"/>
      <c r="L5" s="12"/>
      <c r="M5" s="12"/>
      <c r="N5" s="273" t="s">
        <v>694</v>
      </c>
      <c r="O5" s="273"/>
      <c r="P5" s="273"/>
      <c r="Q5" s="273"/>
      <c r="R5" s="12"/>
      <c r="S5" s="12"/>
      <c r="T5" s="12"/>
      <c r="U5" s="12"/>
      <c r="V5" s="12"/>
      <c r="W5" s="12"/>
      <c r="X5" s="12"/>
      <c r="Y5" s="12"/>
    </row>
    <row r="6" spans="1:25" ht="18.75" customHeight="1">
      <c r="A6" s="11"/>
      <c r="B6" s="12"/>
      <c r="C6" s="12"/>
      <c r="D6" s="12"/>
      <c r="E6" s="274" t="s">
        <v>695</v>
      </c>
      <c r="F6" s="274"/>
      <c r="G6" s="274"/>
      <c r="H6" s="274"/>
      <c r="I6" s="274"/>
      <c r="J6" s="274"/>
      <c r="K6" s="274"/>
      <c r="L6" s="12"/>
      <c r="M6" s="12"/>
      <c r="N6" s="273" t="s">
        <v>435</v>
      </c>
      <c r="O6" s="273"/>
      <c r="P6" s="273"/>
      <c r="Q6" s="273"/>
      <c r="R6" s="12"/>
      <c r="S6" s="12"/>
      <c r="T6" s="12"/>
      <c r="U6" s="12"/>
      <c r="V6" s="12"/>
      <c r="W6" s="12"/>
      <c r="X6" s="12"/>
      <c r="Y6" s="12"/>
    </row>
    <row r="7" spans="1:25" ht="18.75" customHeight="1">
      <c r="A7" s="11"/>
      <c r="B7" s="12"/>
      <c r="C7" s="12"/>
      <c r="D7" s="12"/>
      <c r="E7" s="274" t="s">
        <v>436</v>
      </c>
      <c r="F7" s="274"/>
      <c r="G7" s="274"/>
      <c r="H7" s="274"/>
      <c r="I7" s="274"/>
      <c r="J7" s="274"/>
      <c r="K7" s="274"/>
      <c r="L7" s="12"/>
      <c r="M7" s="12"/>
      <c r="N7" s="273" t="s">
        <v>437</v>
      </c>
      <c r="O7" s="273"/>
      <c r="P7" s="273"/>
      <c r="Q7" s="273"/>
      <c r="R7" s="12"/>
      <c r="S7" s="12"/>
      <c r="T7" s="12"/>
      <c r="U7" s="12"/>
      <c r="V7" s="12"/>
      <c r="W7" s="12"/>
      <c r="X7" s="12"/>
      <c r="Y7" s="12"/>
    </row>
    <row r="8" spans="1:25" ht="18.75" customHeight="1">
      <c r="A8" s="10" t="s">
        <v>547</v>
      </c>
      <c r="B8" s="288" t="s">
        <v>438</v>
      </c>
      <c r="C8" s="288"/>
      <c r="D8" s="288"/>
      <c r="E8" s="288"/>
      <c r="F8" s="288"/>
      <c r="G8" s="288"/>
      <c r="H8" s="288"/>
      <c r="I8" s="288"/>
      <c r="J8" s="288"/>
      <c r="K8" s="288"/>
      <c r="L8" s="288"/>
      <c r="M8" s="288"/>
      <c r="N8" s="288"/>
      <c r="O8" s="288"/>
      <c r="P8" s="288"/>
      <c r="Q8" s="288"/>
      <c r="R8" s="288"/>
      <c r="S8" s="288"/>
      <c r="T8" s="288"/>
      <c r="U8" s="288"/>
      <c r="V8" s="288"/>
      <c r="W8" s="288"/>
      <c r="X8" s="288"/>
      <c r="Y8" s="288"/>
    </row>
    <row r="9" spans="1:25" ht="18.75" customHeight="1">
      <c r="A9" s="11"/>
      <c r="B9" s="289" t="s">
        <v>439</v>
      </c>
      <c r="C9" s="289"/>
      <c r="D9" s="289"/>
      <c r="E9" s="289"/>
      <c r="F9" s="289"/>
      <c r="G9" s="289"/>
      <c r="H9" s="289"/>
      <c r="I9" s="289"/>
      <c r="J9" s="289"/>
      <c r="K9" s="289"/>
      <c r="L9" s="289"/>
      <c r="M9" s="289"/>
      <c r="N9" s="289"/>
      <c r="O9" s="289"/>
      <c r="P9" s="289"/>
      <c r="Q9" s="289"/>
      <c r="R9" s="289"/>
      <c r="S9" s="289"/>
      <c r="T9" s="289"/>
      <c r="U9" s="289"/>
      <c r="V9" s="289"/>
      <c r="W9" s="289"/>
      <c r="X9" s="289"/>
      <c r="Y9" s="289"/>
    </row>
    <row r="10" spans="1:25" ht="18.75" customHeight="1">
      <c r="A10" s="11"/>
      <c r="B10" s="289" t="s">
        <v>440</v>
      </c>
      <c r="C10" s="289"/>
      <c r="D10" s="289"/>
      <c r="E10" s="289"/>
      <c r="F10" s="289"/>
      <c r="G10" s="289"/>
      <c r="H10" s="289"/>
      <c r="I10" s="289"/>
      <c r="J10" s="289"/>
      <c r="K10" s="289"/>
      <c r="L10" s="289"/>
      <c r="M10" s="289"/>
      <c r="N10" s="289"/>
      <c r="O10" s="289"/>
      <c r="P10" s="289"/>
      <c r="Q10" s="289"/>
      <c r="R10" s="289"/>
      <c r="S10" s="289"/>
      <c r="T10" s="289"/>
      <c r="U10" s="289"/>
      <c r="V10" s="289"/>
      <c r="W10" s="289"/>
      <c r="X10" s="289"/>
      <c r="Y10" s="289"/>
    </row>
    <row r="11" spans="1:26" ht="39.75" customHeight="1">
      <c r="A11" s="11"/>
      <c r="B11" s="281" t="s">
        <v>441</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row>
    <row r="12" spans="1:25" ht="18.75" customHeight="1">
      <c r="A12" s="11"/>
      <c r="B12" s="289" t="s">
        <v>442</v>
      </c>
      <c r="C12" s="289"/>
      <c r="D12" s="289"/>
      <c r="E12" s="289"/>
      <c r="F12" s="289"/>
      <c r="G12" s="289"/>
      <c r="H12" s="289"/>
      <c r="I12" s="289"/>
      <c r="J12" s="289"/>
      <c r="K12" s="289"/>
      <c r="L12" s="289"/>
      <c r="M12" s="289"/>
      <c r="N12" s="289"/>
      <c r="O12" s="289"/>
      <c r="P12" s="289"/>
      <c r="Q12" s="289"/>
      <c r="R12" s="289"/>
      <c r="S12" s="289"/>
      <c r="T12" s="289"/>
      <c r="U12" s="289"/>
      <c r="V12" s="289"/>
      <c r="W12" s="289"/>
      <c r="X12" s="289"/>
      <c r="Y12" s="289"/>
    </row>
    <row r="13" spans="1:26" ht="60" customHeight="1">
      <c r="A13" s="11"/>
      <c r="B13" s="281" t="s">
        <v>817</v>
      </c>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row>
    <row r="14" spans="1:25" ht="18.75" customHeight="1">
      <c r="A14" s="11"/>
      <c r="B14" s="289" t="s">
        <v>443</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row>
    <row r="15" spans="1:25" ht="18.75" customHeight="1">
      <c r="A15" s="11"/>
      <c r="B15" s="12"/>
      <c r="C15" s="12"/>
      <c r="D15" s="12"/>
      <c r="E15" s="291" t="s">
        <v>444</v>
      </c>
      <c r="F15" s="291"/>
      <c r="G15" s="291"/>
      <c r="H15" s="291"/>
      <c r="I15" s="291"/>
      <c r="J15" s="291"/>
      <c r="K15" s="291"/>
      <c r="L15" s="291"/>
      <c r="M15" s="291"/>
      <c r="N15" s="313" t="s">
        <v>422</v>
      </c>
      <c r="O15" s="313"/>
      <c r="P15" s="313"/>
      <c r="Q15" s="313"/>
      <c r="R15" s="313"/>
      <c r="S15" s="12"/>
      <c r="T15" s="12"/>
      <c r="U15" s="12"/>
      <c r="V15" s="12"/>
      <c r="W15" s="12"/>
      <c r="X15" s="12"/>
      <c r="Y15" s="12"/>
    </row>
    <row r="16" spans="1:25" ht="18.75" customHeight="1">
      <c r="A16" s="11"/>
      <c r="B16" s="12"/>
      <c r="C16" s="12"/>
      <c r="D16" s="12"/>
      <c r="E16" s="12" t="s">
        <v>446</v>
      </c>
      <c r="F16" s="12"/>
      <c r="G16" s="12"/>
      <c r="H16" s="12"/>
      <c r="I16" s="12"/>
      <c r="J16" s="12"/>
      <c r="K16" s="12"/>
      <c r="L16" s="12"/>
      <c r="M16" s="12"/>
      <c r="N16" s="273" t="s">
        <v>447</v>
      </c>
      <c r="O16" s="273"/>
      <c r="P16" s="273"/>
      <c r="Q16" s="273"/>
      <c r="R16" s="273"/>
      <c r="S16" s="12"/>
      <c r="T16" s="12"/>
      <c r="U16" s="12"/>
      <c r="V16" s="12"/>
      <c r="W16" s="12"/>
      <c r="X16" s="12"/>
      <c r="Y16" s="12"/>
    </row>
    <row r="17" spans="1:25" ht="18.75" customHeight="1">
      <c r="A17" s="11"/>
      <c r="B17" s="12"/>
      <c r="C17" s="12"/>
      <c r="D17" s="12"/>
      <c r="E17" s="274" t="s">
        <v>448</v>
      </c>
      <c r="F17" s="274"/>
      <c r="G17" s="274"/>
      <c r="H17" s="274"/>
      <c r="I17" s="274"/>
      <c r="J17" s="274"/>
      <c r="K17" s="274"/>
      <c r="L17" s="274"/>
      <c r="M17" s="274"/>
      <c r="N17" s="273" t="s">
        <v>449</v>
      </c>
      <c r="O17" s="273"/>
      <c r="P17" s="273"/>
      <c r="Q17" s="273"/>
      <c r="R17" s="273"/>
      <c r="S17" s="12"/>
      <c r="T17" s="12"/>
      <c r="U17" s="12"/>
      <c r="V17" s="12"/>
      <c r="W17" s="12"/>
      <c r="X17" s="12"/>
      <c r="Y17" s="12"/>
    </row>
    <row r="18" spans="1:25" s="9" customFormat="1" ht="18.75" customHeight="1">
      <c r="A18" s="14" t="s">
        <v>548</v>
      </c>
      <c r="B18" s="15" t="s">
        <v>450</v>
      </c>
      <c r="C18" s="15"/>
      <c r="D18" s="16"/>
      <c r="E18" s="16"/>
      <c r="F18" s="16"/>
      <c r="G18" s="16"/>
      <c r="H18" s="16"/>
      <c r="I18" s="16"/>
      <c r="J18" s="16"/>
      <c r="K18" s="16"/>
      <c r="L18" s="16"/>
      <c r="M18" s="16"/>
      <c r="N18" s="16"/>
      <c r="O18" s="16"/>
      <c r="P18" s="16"/>
      <c r="Q18" s="16"/>
      <c r="R18" s="16"/>
      <c r="S18" s="16"/>
      <c r="T18" s="16"/>
      <c r="U18" s="16"/>
      <c r="V18" s="16"/>
      <c r="W18" s="16"/>
      <c r="X18" s="16"/>
      <c r="Y18" s="16"/>
    </row>
    <row r="19" spans="1:27" ht="39.75" customHeight="1">
      <c r="A19" s="11"/>
      <c r="B19" s="247" t="s">
        <v>543</v>
      </c>
      <c r="C19" s="281" t="s">
        <v>550</v>
      </c>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row>
    <row r="20" spans="1:25" ht="18.75" customHeight="1">
      <c r="A20" s="11"/>
      <c r="B20" s="11" t="s">
        <v>543</v>
      </c>
      <c r="C20" s="290" t="s">
        <v>452</v>
      </c>
      <c r="D20" s="290"/>
      <c r="E20" s="290"/>
      <c r="F20" s="290"/>
      <c r="G20" s="290"/>
      <c r="H20" s="290"/>
      <c r="I20" s="290"/>
      <c r="J20" s="290"/>
      <c r="K20" s="290"/>
      <c r="L20" s="290"/>
      <c r="M20" s="290"/>
      <c r="N20" s="290"/>
      <c r="O20" s="290"/>
      <c r="P20" s="290"/>
      <c r="Q20" s="290"/>
      <c r="R20" s="290"/>
      <c r="S20" s="290"/>
      <c r="T20" s="290"/>
      <c r="U20" s="290"/>
      <c r="V20" s="290"/>
      <c r="W20" s="290"/>
      <c r="X20" s="290"/>
      <c r="Y20" s="290"/>
    </row>
    <row r="21" spans="1:27" ht="39.75" customHeight="1">
      <c r="A21" s="11"/>
      <c r="B21" s="247" t="s">
        <v>543</v>
      </c>
      <c r="C21" s="281" t="s">
        <v>453</v>
      </c>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row>
    <row r="22" spans="1:2" s="19" customFormat="1" ht="21.75" customHeight="1">
      <c r="A22" s="19" t="s">
        <v>741</v>
      </c>
      <c r="B22" s="19" t="s">
        <v>454</v>
      </c>
    </row>
    <row r="23" spans="2:27" s="12" customFormat="1" ht="21" customHeight="1">
      <c r="B23" s="11" t="s">
        <v>543</v>
      </c>
      <c r="C23" s="281" t="s">
        <v>561</v>
      </c>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row>
    <row r="24" spans="2:27" s="20" customFormat="1" ht="39.75" customHeight="1">
      <c r="B24" s="247" t="s">
        <v>543</v>
      </c>
      <c r="C24" s="281" t="s">
        <v>551</v>
      </c>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row>
    <row r="25" spans="1:2" s="19" customFormat="1" ht="21.75" customHeight="1">
      <c r="A25" s="19" t="s">
        <v>742</v>
      </c>
      <c r="B25" s="19" t="s">
        <v>455</v>
      </c>
    </row>
    <row r="26" spans="2:27" s="20" customFormat="1" ht="60" customHeight="1">
      <c r="B26" s="247" t="s">
        <v>543</v>
      </c>
      <c r="C26" s="281" t="s">
        <v>716</v>
      </c>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row>
    <row r="27" spans="2:3" s="12" customFormat="1" ht="19.5" customHeight="1">
      <c r="B27" s="11" t="s">
        <v>543</v>
      </c>
      <c r="C27" s="12" t="s">
        <v>696</v>
      </c>
    </row>
    <row r="28" spans="2:3" s="12" customFormat="1" ht="19.5" customHeight="1">
      <c r="B28" s="11" t="s">
        <v>543</v>
      </c>
      <c r="C28" s="12" t="s">
        <v>456</v>
      </c>
    </row>
    <row r="29" s="12" customFormat="1" ht="19.5" customHeight="1">
      <c r="B29" s="11"/>
    </row>
    <row r="30" s="12" customFormat="1" ht="19.5" customHeight="1">
      <c r="B30" s="11"/>
    </row>
  </sheetData>
  <mergeCells count="30">
    <mergeCell ref="C23:AA23"/>
    <mergeCell ref="C24:AA24"/>
    <mergeCell ref="C26:AA26"/>
    <mergeCell ref="B1:Z1"/>
    <mergeCell ref="C19:AA19"/>
    <mergeCell ref="C21:AA21"/>
    <mergeCell ref="B2:Y2"/>
    <mergeCell ref="E3:K3"/>
    <mergeCell ref="N3:Q3"/>
    <mergeCell ref="E4:K4"/>
    <mergeCell ref="N4:Q4"/>
    <mergeCell ref="B11:Z11"/>
    <mergeCell ref="E5:K5"/>
    <mergeCell ref="N5:Q5"/>
    <mergeCell ref="E6:K6"/>
    <mergeCell ref="N6:Q6"/>
    <mergeCell ref="E7:K7"/>
    <mergeCell ref="N7:Q7"/>
    <mergeCell ref="B8:Y8"/>
    <mergeCell ref="B9:Y9"/>
    <mergeCell ref="B10:Y10"/>
    <mergeCell ref="B12:Y12"/>
    <mergeCell ref="B13:Z13"/>
    <mergeCell ref="B14:Y14"/>
    <mergeCell ref="C20:Y20"/>
    <mergeCell ref="E15:M15"/>
    <mergeCell ref="N15:R15"/>
    <mergeCell ref="N16:R16"/>
    <mergeCell ref="E17:M17"/>
    <mergeCell ref="N17:R17"/>
  </mergeCells>
  <printOptions horizontalCentered="1"/>
  <pageMargins left="0.5" right="0.236220472440945" top="0.236220472440945" bottom="0.236220472440945" header="0.236220472440945" footer="0.196850393700787"/>
  <pageSetup horizontalDpi="600" verticalDpi="600" orientation="portrait" paperSize="9"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AC26"/>
  <sheetViews>
    <sheetView workbookViewId="0" topLeftCell="A1">
      <selection activeCell="W12" sqref="W12"/>
    </sheetView>
  </sheetViews>
  <sheetFormatPr defaultColWidth="9.00390625" defaultRowHeight="12.75"/>
  <cols>
    <col min="1" max="7" width="3.75390625" style="12" customWidth="1"/>
    <col min="8" max="8" width="4.00390625" style="12" customWidth="1"/>
    <col min="9" max="24" width="3.75390625" style="12" customWidth="1"/>
    <col min="25" max="25" width="16.25390625" style="12" customWidth="1"/>
    <col min="26" max="28" width="3.75390625" style="12" customWidth="1"/>
    <col min="29" max="16384" width="9.125" style="12" customWidth="1"/>
  </cols>
  <sheetData>
    <row r="1" spans="1:25" ht="21.75" customHeight="1">
      <c r="A1" s="233" t="s">
        <v>743</v>
      </c>
      <c r="B1" s="276" t="s">
        <v>697</v>
      </c>
      <c r="C1" s="276"/>
      <c r="D1" s="276"/>
      <c r="E1" s="276"/>
      <c r="F1" s="276"/>
      <c r="G1" s="276"/>
      <c r="H1" s="276"/>
      <c r="I1" s="276"/>
      <c r="J1" s="276"/>
      <c r="K1" s="276"/>
      <c r="L1" s="276"/>
      <c r="M1" s="276"/>
      <c r="N1" s="276"/>
      <c r="O1" s="276"/>
      <c r="P1" s="276"/>
      <c r="Q1" s="276"/>
      <c r="R1" s="276"/>
      <c r="S1" s="276"/>
      <c r="T1" s="276"/>
      <c r="U1" s="276"/>
      <c r="V1" s="276"/>
      <c r="W1" s="276"/>
      <c r="X1" s="276"/>
      <c r="Y1" s="276"/>
    </row>
    <row r="2" spans="1:25" ht="19.5" customHeight="1">
      <c r="A2" s="233"/>
      <c r="B2" s="281" t="s">
        <v>612</v>
      </c>
      <c r="C2" s="281"/>
      <c r="D2" s="281"/>
      <c r="E2" s="281"/>
      <c r="F2" s="281"/>
      <c r="G2" s="281"/>
      <c r="H2" s="281"/>
      <c r="I2" s="281"/>
      <c r="J2" s="281"/>
      <c r="K2" s="281"/>
      <c r="L2" s="281"/>
      <c r="M2" s="281"/>
      <c r="N2" s="281"/>
      <c r="O2" s="281"/>
      <c r="P2" s="281"/>
      <c r="Q2" s="281"/>
      <c r="R2" s="281"/>
      <c r="S2" s="281"/>
      <c r="T2" s="281"/>
      <c r="U2" s="281"/>
      <c r="V2" s="281"/>
      <c r="W2" s="281"/>
      <c r="X2" s="281"/>
      <c r="Y2" s="281"/>
    </row>
    <row r="3" spans="1:2" ht="21.75" customHeight="1">
      <c r="A3" s="19" t="s">
        <v>745</v>
      </c>
      <c r="B3" s="19" t="s">
        <v>457</v>
      </c>
    </row>
    <row r="4" spans="1:25" ht="39.75" customHeight="1">
      <c r="A4" s="19"/>
      <c r="B4" s="287" t="s">
        <v>717</v>
      </c>
      <c r="C4" s="287"/>
      <c r="D4" s="287"/>
      <c r="E4" s="287"/>
      <c r="F4" s="287"/>
      <c r="G4" s="287"/>
      <c r="H4" s="287"/>
      <c r="I4" s="287"/>
      <c r="J4" s="287"/>
      <c r="K4" s="287"/>
      <c r="L4" s="287"/>
      <c r="M4" s="287"/>
      <c r="N4" s="287"/>
      <c r="O4" s="287"/>
      <c r="P4" s="287"/>
      <c r="Q4" s="287"/>
      <c r="R4" s="287"/>
      <c r="S4" s="287"/>
      <c r="T4" s="287"/>
      <c r="U4" s="287"/>
      <c r="V4" s="287"/>
      <c r="W4" s="287"/>
      <c r="X4" s="287"/>
      <c r="Y4" s="287"/>
    </row>
    <row r="5" spans="2:25" ht="54" customHeight="1">
      <c r="B5" s="287" t="s">
        <v>718</v>
      </c>
      <c r="C5" s="287"/>
      <c r="D5" s="287"/>
      <c r="E5" s="287"/>
      <c r="F5" s="287"/>
      <c r="G5" s="287"/>
      <c r="H5" s="287"/>
      <c r="I5" s="287"/>
      <c r="J5" s="287"/>
      <c r="K5" s="287"/>
      <c r="L5" s="287"/>
      <c r="M5" s="287"/>
      <c r="N5" s="287"/>
      <c r="O5" s="287"/>
      <c r="P5" s="287"/>
      <c r="Q5" s="287"/>
      <c r="R5" s="287"/>
      <c r="S5" s="287"/>
      <c r="T5" s="287"/>
      <c r="U5" s="287"/>
      <c r="V5" s="287"/>
      <c r="W5" s="287"/>
      <c r="X5" s="287"/>
      <c r="Y5" s="287"/>
    </row>
    <row r="6" spans="1:2" ht="21.75" customHeight="1">
      <c r="A6" s="19" t="s">
        <v>746</v>
      </c>
      <c r="B6" s="248" t="s">
        <v>483</v>
      </c>
    </row>
    <row r="7" ht="19.5" customHeight="1">
      <c r="B7" s="12" t="s">
        <v>719</v>
      </c>
    </row>
    <row r="8" spans="2:4" ht="19.5" customHeight="1">
      <c r="B8" s="29"/>
      <c r="C8" s="11" t="s">
        <v>744</v>
      </c>
      <c r="D8" s="12" t="s">
        <v>562</v>
      </c>
    </row>
    <row r="9" spans="2:25" ht="44.25" customHeight="1">
      <c r="B9" s="29"/>
      <c r="C9" s="247" t="s">
        <v>744</v>
      </c>
      <c r="D9" s="287" t="s">
        <v>563</v>
      </c>
      <c r="E9" s="287"/>
      <c r="F9" s="287"/>
      <c r="G9" s="287"/>
      <c r="H9" s="287"/>
      <c r="I9" s="287"/>
      <c r="J9" s="287"/>
      <c r="K9" s="287"/>
      <c r="L9" s="287"/>
      <c r="M9" s="287"/>
      <c r="N9" s="287"/>
      <c r="O9" s="287"/>
      <c r="P9" s="287"/>
      <c r="Q9" s="287"/>
      <c r="R9" s="287"/>
      <c r="S9" s="287"/>
      <c r="T9" s="287"/>
      <c r="U9" s="287"/>
      <c r="V9" s="287"/>
      <c r="W9" s="287"/>
      <c r="X9" s="287"/>
      <c r="Y9" s="287"/>
    </row>
    <row r="10" spans="1:25" s="20" customFormat="1" ht="66.75" customHeight="1">
      <c r="A10" s="247"/>
      <c r="B10" s="287" t="s">
        <v>720</v>
      </c>
      <c r="C10" s="287"/>
      <c r="D10" s="287"/>
      <c r="E10" s="287"/>
      <c r="F10" s="287"/>
      <c r="G10" s="287"/>
      <c r="H10" s="287"/>
      <c r="I10" s="287"/>
      <c r="J10" s="287"/>
      <c r="K10" s="287"/>
      <c r="L10" s="287"/>
      <c r="M10" s="287"/>
      <c r="N10" s="287"/>
      <c r="O10" s="287"/>
      <c r="P10" s="287"/>
      <c r="Q10" s="287"/>
      <c r="R10" s="287"/>
      <c r="S10" s="287"/>
      <c r="T10" s="287"/>
      <c r="U10" s="287"/>
      <c r="V10" s="287"/>
      <c r="W10" s="287"/>
      <c r="X10" s="287"/>
      <c r="Y10" s="287"/>
    </row>
    <row r="11" spans="2:27" s="20" customFormat="1" ht="31.5" customHeight="1">
      <c r="B11" s="281" t="s">
        <v>818</v>
      </c>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row>
    <row r="12" spans="1:11" ht="21.75" customHeight="1">
      <c r="A12" s="19" t="s">
        <v>747</v>
      </c>
      <c r="B12" s="248" t="s">
        <v>484</v>
      </c>
      <c r="C12" s="242"/>
      <c r="D12" s="242"/>
      <c r="E12" s="242"/>
      <c r="F12" s="242"/>
      <c r="G12" s="242"/>
      <c r="H12" s="242"/>
      <c r="I12" s="242"/>
      <c r="J12" s="242"/>
      <c r="K12" s="242"/>
    </row>
    <row r="13" spans="2:24" ht="19.5" customHeight="1">
      <c r="B13" s="281" t="s">
        <v>721</v>
      </c>
      <c r="C13" s="281"/>
      <c r="D13" s="281"/>
      <c r="E13" s="281"/>
      <c r="F13" s="281"/>
      <c r="G13" s="281"/>
      <c r="H13" s="281"/>
      <c r="I13" s="281"/>
      <c r="J13" s="281"/>
      <c r="K13" s="281"/>
      <c r="L13" s="281"/>
      <c r="M13" s="281"/>
      <c r="N13" s="281"/>
      <c r="O13" s="281"/>
      <c r="P13" s="281"/>
      <c r="Q13" s="281"/>
      <c r="R13" s="281"/>
      <c r="S13" s="281"/>
      <c r="T13" s="281"/>
      <c r="U13" s="281"/>
      <c r="V13" s="281"/>
      <c r="W13" s="281"/>
      <c r="X13" s="281"/>
    </row>
    <row r="14" spans="2:25" ht="45" customHeight="1">
      <c r="B14" s="29"/>
      <c r="C14" s="29" t="s">
        <v>564</v>
      </c>
      <c r="D14" s="281" t="s">
        <v>567</v>
      </c>
      <c r="E14" s="281"/>
      <c r="F14" s="281"/>
      <c r="G14" s="281"/>
      <c r="H14" s="281"/>
      <c r="I14" s="281"/>
      <c r="J14" s="281"/>
      <c r="K14" s="281"/>
      <c r="L14" s="281"/>
      <c r="M14" s="281"/>
      <c r="N14" s="281"/>
      <c r="O14" s="281"/>
      <c r="P14" s="281"/>
      <c r="Q14" s="281"/>
      <c r="R14" s="281"/>
      <c r="S14" s="281"/>
      <c r="T14" s="281"/>
      <c r="U14" s="281"/>
      <c r="V14" s="281"/>
      <c r="W14" s="281"/>
      <c r="X14" s="281"/>
      <c r="Y14" s="281"/>
    </row>
    <row r="15" spans="2:4" ht="19.5" customHeight="1">
      <c r="B15" s="29"/>
      <c r="C15" s="240" t="s">
        <v>564</v>
      </c>
      <c r="D15" s="12" t="s">
        <v>566</v>
      </c>
    </row>
    <row r="16" spans="2:4" ht="19.5" customHeight="1">
      <c r="B16" s="29"/>
      <c r="C16" s="240" t="s">
        <v>564</v>
      </c>
      <c r="D16" s="12" t="s">
        <v>565</v>
      </c>
    </row>
    <row r="17" spans="2:4" ht="19.5" customHeight="1">
      <c r="B17" s="29"/>
      <c r="C17" s="240" t="s">
        <v>564</v>
      </c>
      <c r="D17" s="12" t="s">
        <v>568</v>
      </c>
    </row>
    <row r="18" spans="2:4" ht="19.5" customHeight="1">
      <c r="B18" s="29"/>
      <c r="C18" s="240" t="s">
        <v>564</v>
      </c>
      <c r="D18" s="12" t="s">
        <v>155</v>
      </c>
    </row>
    <row r="19" spans="2:25" ht="19.5" customHeight="1">
      <c r="B19" s="29" t="s">
        <v>543</v>
      </c>
      <c r="C19" s="281" t="s">
        <v>569</v>
      </c>
      <c r="D19" s="281"/>
      <c r="E19" s="281"/>
      <c r="F19" s="281"/>
      <c r="G19" s="281"/>
      <c r="H19" s="281"/>
      <c r="I19" s="281"/>
      <c r="J19" s="281"/>
      <c r="K19" s="281"/>
      <c r="L19" s="281"/>
      <c r="M19" s="281"/>
      <c r="N19" s="281"/>
      <c r="O19" s="281"/>
      <c r="P19" s="281"/>
      <c r="Q19" s="281"/>
      <c r="R19" s="281"/>
      <c r="S19" s="281"/>
      <c r="T19" s="281"/>
      <c r="U19" s="281"/>
      <c r="V19" s="281"/>
      <c r="W19" s="281"/>
      <c r="X19" s="281"/>
      <c r="Y19" s="281"/>
    </row>
    <row r="20" spans="2:25" ht="19.5" customHeight="1">
      <c r="B20" s="29"/>
      <c r="C20" s="240" t="s">
        <v>564</v>
      </c>
      <c r="D20" s="12" t="s">
        <v>154</v>
      </c>
      <c r="E20" s="239"/>
      <c r="F20" s="239"/>
      <c r="G20" s="239"/>
      <c r="H20" s="239"/>
      <c r="I20" s="239"/>
      <c r="J20" s="239"/>
      <c r="K20" s="239"/>
      <c r="L20" s="239"/>
      <c r="M20" s="239"/>
      <c r="N20" s="239"/>
      <c r="O20" s="239"/>
      <c r="P20" s="239"/>
      <c r="Q20" s="239"/>
      <c r="R20" s="239"/>
      <c r="S20" s="239"/>
      <c r="T20" s="239"/>
      <c r="U20" s="239"/>
      <c r="V20" s="239"/>
      <c r="W20" s="239"/>
      <c r="X20" s="239"/>
      <c r="Y20" s="239"/>
    </row>
    <row r="21" spans="2:25" ht="19.5" customHeight="1">
      <c r="B21" s="29"/>
      <c r="C21" s="240" t="s">
        <v>564</v>
      </c>
      <c r="D21" s="12" t="s">
        <v>570</v>
      </c>
      <c r="E21" s="239"/>
      <c r="F21" s="239"/>
      <c r="G21" s="239"/>
      <c r="H21" s="239"/>
      <c r="I21" s="239"/>
      <c r="J21" s="239"/>
      <c r="K21" s="239"/>
      <c r="L21" s="239"/>
      <c r="M21" s="239"/>
      <c r="N21" s="239"/>
      <c r="O21" s="239"/>
      <c r="P21" s="239"/>
      <c r="Q21" s="239"/>
      <c r="R21" s="239"/>
      <c r="S21" s="239"/>
      <c r="T21" s="239"/>
      <c r="U21" s="239"/>
      <c r="V21" s="239"/>
      <c r="W21" s="239"/>
      <c r="X21" s="239"/>
      <c r="Y21" s="239"/>
    </row>
    <row r="22" spans="2:25" ht="27" customHeight="1">
      <c r="B22" s="281" t="s">
        <v>611</v>
      </c>
      <c r="C22" s="281"/>
      <c r="D22" s="281"/>
      <c r="E22" s="281"/>
      <c r="F22" s="281"/>
      <c r="G22" s="281"/>
      <c r="H22" s="281"/>
      <c r="I22" s="281"/>
      <c r="J22" s="281"/>
      <c r="K22" s="281"/>
      <c r="L22" s="281"/>
      <c r="M22" s="281"/>
      <c r="N22" s="281"/>
      <c r="O22" s="281"/>
      <c r="P22" s="281"/>
      <c r="Q22" s="281"/>
      <c r="R22" s="281"/>
      <c r="S22" s="281"/>
      <c r="T22" s="281"/>
      <c r="U22" s="281"/>
      <c r="V22" s="281"/>
      <c r="W22" s="281"/>
      <c r="X22" s="281"/>
      <c r="Y22" s="281"/>
    </row>
    <row r="23" spans="1:15" s="16" customFormat="1" ht="24" customHeight="1">
      <c r="A23" s="15" t="s">
        <v>748</v>
      </c>
      <c r="B23" s="277" t="s">
        <v>571</v>
      </c>
      <c r="C23" s="277"/>
      <c r="D23" s="277"/>
      <c r="E23" s="277"/>
      <c r="F23" s="277"/>
      <c r="G23" s="277"/>
      <c r="H23" s="277"/>
      <c r="I23" s="277"/>
      <c r="J23" s="277"/>
      <c r="K23" s="277"/>
      <c r="L23" s="277"/>
      <c r="M23" s="277"/>
      <c r="N23" s="277"/>
      <c r="O23" s="277"/>
    </row>
    <row r="24" spans="1:25" s="16" customFormat="1" ht="42" customHeight="1">
      <c r="A24" s="15"/>
      <c r="B24" s="287" t="s">
        <v>150</v>
      </c>
      <c r="C24" s="287"/>
      <c r="D24" s="287"/>
      <c r="E24" s="287"/>
      <c r="F24" s="287"/>
      <c r="G24" s="287"/>
      <c r="H24" s="287"/>
      <c r="I24" s="287"/>
      <c r="J24" s="287"/>
      <c r="K24" s="287"/>
      <c r="L24" s="287"/>
      <c r="M24" s="287"/>
      <c r="N24" s="287"/>
      <c r="O24" s="287"/>
      <c r="P24" s="287"/>
      <c r="Q24" s="287"/>
      <c r="R24" s="287"/>
      <c r="S24" s="287"/>
      <c r="T24" s="287"/>
      <c r="U24" s="287"/>
      <c r="V24" s="287"/>
      <c r="W24" s="287"/>
      <c r="X24" s="287"/>
      <c r="Y24" s="287"/>
    </row>
    <row r="25" spans="1:28" s="16" customFormat="1" ht="24.75" customHeight="1">
      <c r="A25" s="15" t="s">
        <v>749</v>
      </c>
      <c r="B25" s="276" t="s">
        <v>485</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row>
    <row r="26" spans="1:29" s="16" customFormat="1" ht="42.75" customHeight="1">
      <c r="A26" s="15"/>
      <c r="B26" s="287" t="s">
        <v>73</v>
      </c>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44"/>
      <c r="AB26" s="244"/>
      <c r="AC26" s="244"/>
    </row>
    <row r="28" ht="16.5" customHeight="1"/>
    <row r="29" ht="16.5" customHeight="1"/>
    <row r="30" ht="16.5" customHeight="1"/>
    <row r="31" ht="16.5" customHeight="1"/>
    <row r="32" ht="16.5" customHeight="1"/>
  </sheetData>
  <mergeCells count="15">
    <mergeCell ref="C19:Y19"/>
    <mergeCell ref="B26:Z26"/>
    <mergeCell ref="B25:AB25"/>
    <mergeCell ref="B22:Y22"/>
    <mergeCell ref="B24:Y24"/>
    <mergeCell ref="B1:Y1"/>
    <mergeCell ref="B23:O23"/>
    <mergeCell ref="D9:Y9"/>
    <mergeCell ref="D14:Y14"/>
    <mergeCell ref="B2:Y2"/>
    <mergeCell ref="B4:Y4"/>
    <mergeCell ref="B5:Y5"/>
    <mergeCell ref="B11:AA11"/>
    <mergeCell ref="B10:Y10"/>
    <mergeCell ref="B13:X13"/>
  </mergeCells>
  <printOptions horizontalCentered="1"/>
  <pageMargins left="0.25" right="0.25" top="0.5" bottom="0.5" header="0.5" footer="0.5"/>
  <pageSetup horizontalDpi="600" verticalDpi="600" orientation="portrait" paperSize="9"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AC62"/>
  <sheetViews>
    <sheetView workbookViewId="0" topLeftCell="B25">
      <selection activeCell="O41" sqref="O41"/>
    </sheetView>
  </sheetViews>
  <sheetFormatPr defaultColWidth="9.00390625" defaultRowHeight="12.75"/>
  <cols>
    <col min="1" max="14" width="3.75390625" style="12" customWidth="1"/>
    <col min="15" max="18" width="3.25390625" style="12" customWidth="1"/>
    <col min="19" max="19" width="7.125" style="12" customWidth="1"/>
    <col min="20" max="20" width="3.75390625" style="12" customWidth="1"/>
    <col min="21" max="24" width="3.25390625" style="12" customWidth="1"/>
    <col min="25" max="25" width="4.625" style="12" customWidth="1"/>
    <col min="26" max="26" width="3.75390625" style="12" customWidth="1"/>
    <col min="27" max="27" width="4.875" style="12" customWidth="1"/>
    <col min="28" max="30" width="3.75390625" style="12" customWidth="1"/>
    <col min="31" max="16384" width="9.125" style="12" customWidth="1"/>
  </cols>
  <sheetData>
    <row r="1" spans="1:29" s="16" customFormat="1" ht="39.75" customHeight="1">
      <c r="A1" s="15"/>
      <c r="B1" s="287" t="s">
        <v>71</v>
      </c>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44"/>
      <c r="AC1" s="244"/>
    </row>
    <row r="2" spans="1:29" s="16" customFormat="1" ht="19.5" customHeight="1">
      <c r="A2" s="15"/>
      <c r="B2" s="281" t="s">
        <v>72</v>
      </c>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row>
    <row r="3" spans="1:2" ht="21.75" customHeight="1">
      <c r="A3" s="19" t="s">
        <v>750</v>
      </c>
      <c r="B3" s="19" t="s">
        <v>572</v>
      </c>
    </row>
    <row r="4" spans="2:29" ht="57.75" customHeight="1">
      <c r="B4" s="287" t="s">
        <v>0</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44"/>
      <c r="AC4" s="244"/>
    </row>
    <row r="5" spans="1:29" s="17" customFormat="1" ht="35.25" customHeight="1">
      <c r="A5" s="233" t="s">
        <v>667</v>
      </c>
      <c r="B5" s="276" t="s">
        <v>486</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row>
    <row r="6" spans="1:25" s="19" customFormat="1" ht="18" customHeight="1">
      <c r="A6" s="19" t="s">
        <v>305</v>
      </c>
      <c r="B6" s="19" t="s">
        <v>487</v>
      </c>
      <c r="O6" s="313" t="s">
        <v>74</v>
      </c>
      <c r="P6" s="313"/>
      <c r="Q6" s="313"/>
      <c r="R6" s="313"/>
      <c r="S6" s="313"/>
      <c r="T6" s="21"/>
      <c r="U6" s="313" t="s">
        <v>18</v>
      </c>
      <c r="V6" s="313"/>
      <c r="W6" s="313"/>
      <c r="X6" s="313"/>
      <c r="Y6" s="313"/>
    </row>
    <row r="7" spans="2:27" ht="18" customHeight="1">
      <c r="B7" s="13" t="s">
        <v>599</v>
      </c>
      <c r="C7" s="12" t="s">
        <v>488</v>
      </c>
      <c r="O7" s="327">
        <v>32345619</v>
      </c>
      <c r="P7" s="327"/>
      <c r="Q7" s="327"/>
      <c r="R7" s="327"/>
      <c r="S7" s="327"/>
      <c r="T7" s="23"/>
      <c r="W7" s="279">
        <v>117697817</v>
      </c>
      <c r="X7" s="279"/>
      <c r="Y7" s="279"/>
      <c r="Z7" s="279"/>
      <c r="AA7" s="279"/>
    </row>
    <row r="8" spans="2:27" ht="18" customHeight="1">
      <c r="B8" s="13" t="s">
        <v>600</v>
      </c>
      <c r="C8" s="12" t="s">
        <v>489</v>
      </c>
      <c r="O8" s="327">
        <f>O9+O17</f>
        <v>61933803741</v>
      </c>
      <c r="P8" s="327"/>
      <c r="Q8" s="327"/>
      <c r="R8" s="327"/>
      <c r="S8" s="327"/>
      <c r="T8" s="23"/>
      <c r="W8" s="279">
        <f>W9+W17</f>
        <v>76662431751</v>
      </c>
      <c r="X8" s="279"/>
      <c r="Y8" s="279"/>
      <c r="Z8" s="279"/>
      <c r="AA8" s="279"/>
    </row>
    <row r="9" spans="2:27" ht="18" customHeight="1">
      <c r="B9" s="13" t="s">
        <v>601</v>
      </c>
      <c r="C9" s="12" t="s">
        <v>598</v>
      </c>
      <c r="O9" s="324">
        <f>SUM(O10:S16)</f>
        <v>11933803741</v>
      </c>
      <c r="P9" s="324"/>
      <c r="Q9" s="324"/>
      <c r="R9" s="324"/>
      <c r="S9" s="324"/>
      <c r="T9" s="23"/>
      <c r="W9" s="324">
        <f>SUM(W10:AA16)</f>
        <v>7662431751</v>
      </c>
      <c r="X9" s="324"/>
      <c r="Y9" s="324"/>
      <c r="Z9" s="324"/>
      <c r="AA9" s="324"/>
    </row>
    <row r="10" spans="3:27" s="60" customFormat="1" ht="18" customHeight="1">
      <c r="C10" s="228" t="s">
        <v>744</v>
      </c>
      <c r="D10" s="60" t="s">
        <v>490</v>
      </c>
      <c r="O10" s="326">
        <v>4147460951</v>
      </c>
      <c r="P10" s="326"/>
      <c r="Q10" s="326"/>
      <c r="R10" s="326"/>
      <c r="S10" s="326"/>
      <c r="T10" s="254"/>
      <c r="W10" s="321">
        <f>3037588691+2590998614</f>
        <v>5628587305</v>
      </c>
      <c r="X10" s="321"/>
      <c r="Y10" s="321"/>
      <c r="Z10" s="321"/>
      <c r="AA10" s="321"/>
    </row>
    <row r="11" spans="3:27" s="60" customFormat="1" ht="18" customHeight="1">
      <c r="C11" s="228" t="s">
        <v>744</v>
      </c>
      <c r="D11" s="60" t="s">
        <v>491</v>
      </c>
      <c r="O11" s="326">
        <v>6246716183</v>
      </c>
      <c r="P11" s="326"/>
      <c r="Q11" s="326"/>
      <c r="R11" s="326"/>
      <c r="S11" s="326"/>
      <c r="T11" s="254"/>
      <c r="W11" s="321">
        <v>59332371</v>
      </c>
      <c r="X11" s="321"/>
      <c r="Y11" s="321"/>
      <c r="Z11" s="321"/>
      <c r="AA11" s="321"/>
    </row>
    <row r="12" spans="3:27" s="60" customFormat="1" ht="18" customHeight="1">
      <c r="C12" s="228" t="s">
        <v>744</v>
      </c>
      <c r="D12" s="60" t="s">
        <v>604</v>
      </c>
      <c r="O12" s="326">
        <v>103834844</v>
      </c>
      <c r="P12" s="326"/>
      <c r="Q12" s="326"/>
      <c r="R12" s="326"/>
      <c r="S12" s="326"/>
      <c r="T12" s="254"/>
      <c r="W12" s="321">
        <v>550632691</v>
      </c>
      <c r="X12" s="321"/>
      <c r="Y12" s="321"/>
      <c r="Z12" s="321"/>
      <c r="AA12" s="321"/>
    </row>
    <row r="13" spans="3:27" s="60" customFormat="1" ht="18" customHeight="1">
      <c r="C13" s="228" t="s">
        <v>744</v>
      </c>
      <c r="D13" s="60" t="s">
        <v>605</v>
      </c>
      <c r="O13" s="326">
        <v>48472308</v>
      </c>
      <c r="P13" s="326"/>
      <c r="Q13" s="326"/>
      <c r="R13" s="326"/>
      <c r="S13" s="326"/>
      <c r="T13" s="254"/>
      <c r="W13" s="321">
        <v>48170431</v>
      </c>
      <c r="X13" s="321"/>
      <c r="Y13" s="321"/>
      <c r="Z13" s="321"/>
      <c r="AA13" s="321"/>
    </row>
    <row r="14" spans="3:27" s="60" customFormat="1" ht="18" customHeight="1">
      <c r="C14" s="228" t="s">
        <v>744</v>
      </c>
      <c r="D14" s="60" t="s">
        <v>507</v>
      </c>
      <c r="O14" s="326">
        <v>1176048355</v>
      </c>
      <c r="P14" s="326"/>
      <c r="Q14" s="326"/>
      <c r="R14" s="326"/>
      <c r="S14" s="326"/>
      <c r="T14" s="254"/>
      <c r="W14" s="321">
        <v>1165030845</v>
      </c>
      <c r="X14" s="321"/>
      <c r="Y14" s="321"/>
      <c r="Z14" s="321"/>
      <c r="AA14" s="321"/>
    </row>
    <row r="15" spans="3:27" s="60" customFormat="1" ht="18" customHeight="1">
      <c r="C15" s="228" t="s">
        <v>744</v>
      </c>
      <c r="D15" s="60" t="s">
        <v>606</v>
      </c>
      <c r="O15" s="323"/>
      <c r="P15" s="323"/>
      <c r="Q15" s="323"/>
      <c r="R15" s="323"/>
      <c r="S15" s="323"/>
      <c r="T15" s="254"/>
      <c r="W15" s="321">
        <v>983708</v>
      </c>
      <c r="X15" s="321"/>
      <c r="Y15" s="321"/>
      <c r="Z15" s="321"/>
      <c r="AA15" s="321"/>
    </row>
    <row r="16" spans="3:27" s="60" customFormat="1" ht="18" customHeight="1">
      <c r="C16" s="228" t="s">
        <v>744</v>
      </c>
      <c r="D16" s="60" t="s">
        <v>506</v>
      </c>
      <c r="O16" s="326">
        <v>211271100</v>
      </c>
      <c r="P16" s="326"/>
      <c r="Q16" s="326"/>
      <c r="R16" s="326"/>
      <c r="S16" s="326"/>
      <c r="T16" s="254"/>
      <c r="W16" s="321">
        <v>209694400</v>
      </c>
      <c r="X16" s="321"/>
      <c r="Y16" s="321"/>
      <c r="Z16" s="321"/>
      <c r="AA16" s="321"/>
    </row>
    <row r="17" spans="2:27" ht="21" customHeight="1">
      <c r="B17" s="13" t="s">
        <v>602</v>
      </c>
      <c r="C17" s="12" t="s">
        <v>603</v>
      </c>
      <c r="O17" s="324">
        <f>SUM(O18:S19)</f>
        <v>50000000000</v>
      </c>
      <c r="P17" s="324"/>
      <c r="Q17" s="324"/>
      <c r="R17" s="324"/>
      <c r="S17" s="324"/>
      <c r="T17" s="23"/>
      <c r="W17" s="324">
        <f>SUM(W18:AA19)</f>
        <v>69000000000</v>
      </c>
      <c r="X17" s="324"/>
      <c r="Y17" s="324"/>
      <c r="Z17" s="324"/>
      <c r="AA17" s="324"/>
    </row>
    <row r="18" spans="3:27" s="60" customFormat="1" ht="18" customHeight="1">
      <c r="C18" s="228" t="s">
        <v>744</v>
      </c>
      <c r="D18" s="60" t="s">
        <v>490</v>
      </c>
      <c r="O18" s="326">
        <v>5000000000</v>
      </c>
      <c r="P18" s="326"/>
      <c r="Q18" s="326"/>
      <c r="R18" s="326"/>
      <c r="S18" s="326"/>
      <c r="T18" s="254"/>
      <c r="W18" s="321">
        <v>5000000000</v>
      </c>
      <c r="X18" s="321"/>
      <c r="Y18" s="321"/>
      <c r="Z18" s="321"/>
      <c r="AA18" s="321"/>
    </row>
    <row r="19" spans="3:27" s="60" customFormat="1" ht="18" customHeight="1">
      <c r="C19" s="228" t="s">
        <v>744</v>
      </c>
      <c r="D19" s="60" t="s">
        <v>491</v>
      </c>
      <c r="O19" s="326">
        <v>45000000000</v>
      </c>
      <c r="P19" s="326"/>
      <c r="Q19" s="326"/>
      <c r="R19" s="326"/>
      <c r="S19" s="326"/>
      <c r="T19" s="254"/>
      <c r="W19" s="321">
        <v>64000000000</v>
      </c>
      <c r="X19" s="321"/>
      <c r="Y19" s="321"/>
      <c r="Z19" s="321"/>
      <c r="AA19" s="321"/>
    </row>
    <row r="20" spans="9:27" s="19" customFormat="1" ht="18" customHeight="1">
      <c r="I20" s="19" t="s">
        <v>492</v>
      </c>
      <c r="O20" s="327">
        <f>O7+O8</f>
        <v>61966149360</v>
      </c>
      <c r="P20" s="327"/>
      <c r="Q20" s="327"/>
      <c r="R20" s="327"/>
      <c r="S20" s="327"/>
      <c r="T20" s="22"/>
      <c r="W20" s="279">
        <f>W7+W8</f>
        <v>76780129568</v>
      </c>
      <c r="X20" s="279"/>
      <c r="Y20" s="279"/>
      <c r="Z20" s="279"/>
      <c r="AA20" s="279"/>
    </row>
    <row r="21" spans="1:29" s="19" customFormat="1" ht="18" customHeight="1">
      <c r="A21" s="19" t="s">
        <v>306</v>
      </c>
      <c r="B21" s="19" t="s">
        <v>493</v>
      </c>
      <c r="M21" s="313" t="s">
        <v>74</v>
      </c>
      <c r="N21" s="313"/>
      <c r="O21" s="313"/>
      <c r="P21" s="313"/>
      <c r="Q21" s="313"/>
      <c r="R21" s="313"/>
      <c r="S21" s="313"/>
      <c r="T21" s="21"/>
      <c r="U21" s="313" t="s">
        <v>18</v>
      </c>
      <c r="V21" s="313"/>
      <c r="W21" s="313"/>
      <c r="X21" s="313"/>
      <c r="Y21" s="313"/>
      <c r="Z21" s="313"/>
      <c r="AA21" s="313"/>
      <c r="AB21" s="61"/>
      <c r="AC21" s="61"/>
    </row>
    <row r="22" spans="13:27" ht="18" customHeight="1">
      <c r="M22" s="330" t="s">
        <v>607</v>
      </c>
      <c r="N22" s="330"/>
      <c r="O22" s="330"/>
      <c r="P22" s="322" t="s">
        <v>608</v>
      </c>
      <c r="Q22" s="322"/>
      <c r="R22" s="322"/>
      <c r="S22" s="322"/>
      <c r="U22" s="330" t="s">
        <v>607</v>
      </c>
      <c r="V22" s="330"/>
      <c r="W22" s="330"/>
      <c r="X22" s="322" t="s">
        <v>608</v>
      </c>
      <c r="Y22" s="322"/>
      <c r="Z22" s="322"/>
      <c r="AA22" s="322"/>
    </row>
    <row r="23" spans="2:27" ht="18" customHeight="1">
      <c r="B23" s="13" t="s">
        <v>543</v>
      </c>
      <c r="C23" s="12" t="s">
        <v>494</v>
      </c>
      <c r="M23" s="273"/>
      <c r="N23" s="273"/>
      <c r="O23" s="273"/>
      <c r="P23" s="325">
        <f>SUM(P24:S25)</f>
        <v>208520000</v>
      </c>
      <c r="Q23" s="325"/>
      <c r="R23" s="325"/>
      <c r="S23" s="325"/>
      <c r="U23" s="273"/>
      <c r="V23" s="273"/>
      <c r="W23" s="273"/>
      <c r="X23" s="325">
        <f>SUM(X24:AA25)</f>
        <v>10208520000</v>
      </c>
      <c r="Y23" s="325"/>
      <c r="Z23" s="325"/>
      <c r="AA23" s="325"/>
    </row>
    <row r="24" spans="2:27" s="60" customFormat="1" ht="18" customHeight="1">
      <c r="B24" s="228" t="s">
        <v>564</v>
      </c>
      <c r="C24" s="60" t="s">
        <v>609</v>
      </c>
      <c r="M24" s="331">
        <v>10000</v>
      </c>
      <c r="N24" s="331"/>
      <c r="O24" s="331"/>
      <c r="P24" s="323">
        <v>208520000</v>
      </c>
      <c r="Q24" s="323"/>
      <c r="R24" s="323"/>
      <c r="S24" s="323"/>
      <c r="U24" s="331">
        <v>10000</v>
      </c>
      <c r="V24" s="331"/>
      <c r="W24" s="331"/>
      <c r="X24" s="323">
        <v>208520000</v>
      </c>
      <c r="Y24" s="323"/>
      <c r="Z24" s="323"/>
      <c r="AA24" s="323"/>
    </row>
    <row r="25" spans="2:27" s="60" customFormat="1" ht="18" customHeight="1">
      <c r="B25" s="228" t="s">
        <v>564</v>
      </c>
      <c r="C25" s="60" t="s">
        <v>610</v>
      </c>
      <c r="M25" s="255"/>
      <c r="N25" s="255"/>
      <c r="O25" s="255"/>
      <c r="P25" s="323"/>
      <c r="Q25" s="323"/>
      <c r="R25" s="323"/>
      <c r="S25" s="323"/>
      <c r="U25" s="228"/>
      <c r="V25" s="228"/>
      <c r="W25" s="228"/>
      <c r="X25" s="323">
        <v>10000000000</v>
      </c>
      <c r="Y25" s="323"/>
      <c r="Z25" s="323"/>
      <c r="AA25" s="323"/>
    </row>
    <row r="26" spans="2:27" ht="18" customHeight="1">
      <c r="B26" s="13" t="s">
        <v>543</v>
      </c>
      <c r="C26" s="12" t="s">
        <v>495</v>
      </c>
      <c r="M26" s="264"/>
      <c r="N26" s="240"/>
      <c r="O26" s="240"/>
      <c r="P26" s="332">
        <f>SUM(P27:S29)</f>
        <v>30545000000</v>
      </c>
      <c r="Q26" s="273"/>
      <c r="R26" s="273"/>
      <c r="S26" s="273"/>
      <c r="U26" s="263"/>
      <c r="V26" s="263"/>
      <c r="W26" s="263"/>
      <c r="X26" s="278">
        <f>SUM(X27:AA29)</f>
        <v>20045000000</v>
      </c>
      <c r="Y26" s="278"/>
      <c r="Z26" s="278"/>
      <c r="AA26" s="278"/>
    </row>
    <row r="27" spans="2:27" ht="18" customHeight="1">
      <c r="B27" s="228" t="s">
        <v>564</v>
      </c>
      <c r="C27" s="60" t="s">
        <v>619</v>
      </c>
      <c r="M27" s="24"/>
      <c r="N27" s="11"/>
      <c r="O27" s="11"/>
      <c r="P27" s="328">
        <v>10500000000</v>
      </c>
      <c r="Q27" s="328"/>
      <c r="R27" s="328"/>
      <c r="S27" s="328"/>
      <c r="U27" s="253"/>
      <c r="V27" s="253"/>
      <c r="W27" s="253"/>
      <c r="X27" s="321">
        <v>0</v>
      </c>
      <c r="Y27" s="321"/>
      <c r="Z27" s="321"/>
      <c r="AA27" s="321"/>
    </row>
    <row r="28" spans="2:27" s="60" customFormat="1" ht="18" customHeight="1">
      <c r="B28" s="228" t="s">
        <v>564</v>
      </c>
      <c r="C28" s="60" t="s">
        <v>618</v>
      </c>
      <c r="M28" s="331"/>
      <c r="N28" s="331"/>
      <c r="O28" s="331"/>
      <c r="P28" s="321">
        <v>45000000</v>
      </c>
      <c r="Q28" s="321"/>
      <c r="R28" s="321"/>
      <c r="S28" s="321"/>
      <c r="U28" s="331"/>
      <c r="V28" s="331"/>
      <c r="W28" s="331"/>
      <c r="X28" s="321">
        <v>45000000</v>
      </c>
      <c r="Y28" s="321"/>
      <c r="Z28" s="321"/>
      <c r="AA28" s="321"/>
    </row>
    <row r="29" spans="2:27" s="60" customFormat="1" ht="18" customHeight="1">
      <c r="B29" s="228" t="s">
        <v>564</v>
      </c>
      <c r="C29" s="60" t="s">
        <v>287</v>
      </c>
      <c r="M29" s="255"/>
      <c r="N29" s="255"/>
      <c r="O29" s="255"/>
      <c r="P29" s="323">
        <v>20000000000</v>
      </c>
      <c r="Q29" s="323"/>
      <c r="R29" s="323"/>
      <c r="S29" s="323"/>
      <c r="U29" s="228"/>
      <c r="V29" s="228"/>
      <c r="W29" s="228"/>
      <c r="X29" s="323">
        <v>20000000000</v>
      </c>
      <c r="Y29" s="323"/>
      <c r="Z29" s="323"/>
      <c r="AA29" s="323"/>
    </row>
    <row r="30" spans="2:27" ht="18" customHeight="1">
      <c r="B30" s="13" t="s">
        <v>543</v>
      </c>
      <c r="C30" s="12" t="s">
        <v>668</v>
      </c>
      <c r="M30" s="240"/>
      <c r="N30" s="240"/>
      <c r="O30" s="240"/>
      <c r="P30" s="273"/>
      <c r="Q30" s="273"/>
      <c r="R30" s="273"/>
      <c r="S30" s="273"/>
      <c r="U30" s="240"/>
      <c r="V30" s="240"/>
      <c r="W30" s="240"/>
      <c r="X30" s="273"/>
      <c r="Y30" s="273"/>
      <c r="Z30" s="273"/>
      <c r="AA30" s="273"/>
    </row>
    <row r="31" spans="9:27" s="19" customFormat="1" ht="18" customHeight="1">
      <c r="I31" s="19" t="s">
        <v>492</v>
      </c>
      <c r="M31" s="265"/>
      <c r="N31" s="265"/>
      <c r="O31" s="265"/>
      <c r="P31" s="333">
        <f>P23+P26</f>
        <v>30753520000</v>
      </c>
      <c r="Q31" s="333"/>
      <c r="R31" s="333"/>
      <c r="S31" s="333"/>
      <c r="U31" s="265"/>
      <c r="V31" s="265"/>
      <c r="W31" s="265"/>
      <c r="X31" s="333">
        <f>X23+X26</f>
        <v>30253520000</v>
      </c>
      <c r="Y31" s="333"/>
      <c r="Z31" s="333"/>
      <c r="AA31" s="333"/>
    </row>
    <row r="32" spans="1:27" s="19" customFormat="1" ht="18" customHeight="1">
      <c r="A32" s="19" t="s">
        <v>323</v>
      </c>
      <c r="B32" s="19" t="s">
        <v>496</v>
      </c>
      <c r="O32" s="313" t="s">
        <v>74</v>
      </c>
      <c r="P32" s="313"/>
      <c r="Q32" s="313"/>
      <c r="R32" s="313"/>
      <c r="S32" s="313"/>
      <c r="T32" s="21"/>
      <c r="V32" s="61"/>
      <c r="W32" s="313" t="s">
        <v>18</v>
      </c>
      <c r="X32" s="313"/>
      <c r="Y32" s="313"/>
      <c r="Z32" s="313"/>
      <c r="AA32" s="313"/>
    </row>
    <row r="33" spans="2:27" ht="18" customHeight="1">
      <c r="B33" s="13" t="s">
        <v>543</v>
      </c>
      <c r="C33" s="12" t="s">
        <v>497</v>
      </c>
      <c r="O33" s="324">
        <v>1095916351</v>
      </c>
      <c r="P33" s="324"/>
      <c r="Q33" s="324"/>
      <c r="R33" s="324"/>
      <c r="S33" s="324"/>
      <c r="V33" s="263"/>
      <c r="W33" s="278">
        <v>922085384</v>
      </c>
      <c r="X33" s="278"/>
      <c r="Y33" s="278"/>
      <c r="Z33" s="278"/>
      <c r="AA33" s="278"/>
    </row>
    <row r="34" spans="2:25" ht="19.5" customHeight="1" hidden="1">
      <c r="B34" s="13" t="s">
        <v>543</v>
      </c>
      <c r="C34" s="12" t="s">
        <v>498</v>
      </c>
      <c r="O34" s="324"/>
      <c r="P34" s="324"/>
      <c r="Q34" s="324"/>
      <c r="R34" s="324"/>
      <c r="S34" s="324"/>
      <c r="V34" s="263"/>
      <c r="W34" s="263"/>
      <c r="X34" s="263"/>
      <c r="Y34" s="263"/>
    </row>
    <row r="35" spans="2:27" ht="18" customHeight="1">
      <c r="B35" s="13" t="s">
        <v>543</v>
      </c>
      <c r="C35" s="12" t="s">
        <v>546</v>
      </c>
      <c r="O35" s="329">
        <f>SUM(O36:S37)</f>
        <v>1167487225</v>
      </c>
      <c r="P35" s="329"/>
      <c r="Q35" s="329"/>
      <c r="R35" s="329"/>
      <c r="S35" s="329"/>
      <c r="V35" s="263"/>
      <c r="W35" s="278">
        <f>SUM(V36:Y37)</f>
        <v>1255311941</v>
      </c>
      <c r="X35" s="278"/>
      <c r="Y35" s="278"/>
      <c r="Z35" s="278"/>
      <c r="AA35" s="278"/>
    </row>
    <row r="36" spans="1:27" ht="18" customHeight="1">
      <c r="A36" s="60"/>
      <c r="B36" s="60"/>
      <c r="C36" s="60"/>
      <c r="D36" s="228" t="s">
        <v>744</v>
      </c>
      <c r="E36" s="60" t="s">
        <v>499</v>
      </c>
      <c r="O36" s="324">
        <v>1144786685</v>
      </c>
      <c r="P36" s="324"/>
      <c r="Q36" s="324"/>
      <c r="R36" s="324"/>
      <c r="S36" s="324"/>
      <c r="V36" s="263"/>
      <c r="W36" s="278">
        <f>253573540+87159086+769520549+121968000</f>
        <v>1232221175</v>
      </c>
      <c r="X36" s="278"/>
      <c r="Y36" s="278"/>
      <c r="Z36" s="278"/>
      <c r="AA36" s="278"/>
    </row>
    <row r="37" spans="1:27" ht="18" customHeight="1">
      <c r="A37" s="60"/>
      <c r="B37" s="60"/>
      <c r="C37" s="60"/>
      <c r="D37" s="228" t="s">
        <v>744</v>
      </c>
      <c r="E37" s="60" t="s">
        <v>500</v>
      </c>
      <c r="O37" s="324">
        <v>22700540</v>
      </c>
      <c r="P37" s="324"/>
      <c r="Q37" s="324"/>
      <c r="R37" s="324"/>
      <c r="S37" s="324"/>
      <c r="V37" s="263"/>
      <c r="W37" s="278">
        <v>23090766</v>
      </c>
      <c r="X37" s="278"/>
      <c r="Y37" s="278"/>
      <c r="Z37" s="278"/>
      <c r="AA37" s="278"/>
    </row>
    <row r="38" spans="1:27" ht="19.5" customHeight="1">
      <c r="A38" s="60"/>
      <c r="B38" s="60"/>
      <c r="C38" s="60"/>
      <c r="D38" s="228"/>
      <c r="I38" s="19" t="s">
        <v>492</v>
      </c>
      <c r="O38" s="279">
        <f>O33+O34+O35</f>
        <v>2263403576</v>
      </c>
      <c r="P38" s="279"/>
      <c r="Q38" s="279"/>
      <c r="R38" s="279"/>
      <c r="S38" s="279"/>
      <c r="V38" s="265"/>
      <c r="W38" s="279">
        <f>W33+W34+W35</f>
        <v>2177397325</v>
      </c>
      <c r="X38" s="279"/>
      <c r="Y38" s="279"/>
      <c r="Z38" s="279"/>
      <c r="AA38" s="279"/>
    </row>
    <row r="40" spans="21:25" ht="15">
      <c r="U40" s="325"/>
      <c r="V40" s="273"/>
      <c r="W40" s="273"/>
      <c r="X40" s="273"/>
      <c r="Y40" s="273"/>
    </row>
    <row r="60" ht="18" customHeight="1"/>
    <row r="61" ht="18" customHeight="1"/>
    <row r="62" spans="16:20" ht="18" customHeight="1">
      <c r="P62" s="313"/>
      <c r="Q62" s="313"/>
      <c r="R62" s="313"/>
      <c r="S62" s="313"/>
      <c r="T62" s="313"/>
    </row>
    <row r="63" ht="18" customHeight="1"/>
    <row r="64" ht="18" customHeight="1"/>
    <row r="65" ht="18" customHeight="1"/>
    <row r="66" ht="18" customHeight="1"/>
    <row r="67" ht="18" customHeight="1"/>
    <row r="68" ht="18" customHeight="1"/>
    <row r="69" ht="18" customHeight="1"/>
  </sheetData>
  <mergeCells count="79">
    <mergeCell ref="P31:S31"/>
    <mergeCell ref="P30:S30"/>
    <mergeCell ref="X30:AA30"/>
    <mergeCell ref="X31:AA31"/>
    <mergeCell ref="X23:AA23"/>
    <mergeCell ref="U24:W24"/>
    <mergeCell ref="X24:AA24"/>
    <mergeCell ref="X25:AA25"/>
    <mergeCell ref="M28:O28"/>
    <mergeCell ref="P28:S28"/>
    <mergeCell ref="X27:AA27"/>
    <mergeCell ref="X26:AA26"/>
    <mergeCell ref="P26:S26"/>
    <mergeCell ref="P29:S29"/>
    <mergeCell ref="M22:O22"/>
    <mergeCell ref="P22:S22"/>
    <mergeCell ref="U22:W22"/>
    <mergeCell ref="U28:W28"/>
    <mergeCell ref="M23:O23"/>
    <mergeCell ref="P23:S23"/>
    <mergeCell ref="M24:O24"/>
    <mergeCell ref="P24:S24"/>
    <mergeCell ref="P25:S25"/>
    <mergeCell ref="O7:S7"/>
    <mergeCell ref="O12:S12"/>
    <mergeCell ref="O16:S16"/>
    <mergeCell ref="O14:S14"/>
    <mergeCell ref="O8:S8"/>
    <mergeCell ref="O13:S13"/>
    <mergeCell ref="O9:S9"/>
    <mergeCell ref="O10:S10"/>
    <mergeCell ref="B2:AC2"/>
    <mergeCell ref="O6:S6"/>
    <mergeCell ref="U6:Y6"/>
    <mergeCell ref="B1:AA1"/>
    <mergeCell ref="B4:AA4"/>
    <mergeCell ref="B5:AC5"/>
    <mergeCell ref="P62:T62"/>
    <mergeCell ref="O32:S32"/>
    <mergeCell ref="O33:S33"/>
    <mergeCell ref="O34:S34"/>
    <mergeCell ref="O35:S35"/>
    <mergeCell ref="O36:S36"/>
    <mergeCell ref="O37:S37"/>
    <mergeCell ref="O38:S38"/>
    <mergeCell ref="M21:S21"/>
    <mergeCell ref="U40:Y40"/>
    <mergeCell ref="O11:S11"/>
    <mergeCell ref="O18:S18"/>
    <mergeCell ref="O17:S17"/>
    <mergeCell ref="O15:S15"/>
    <mergeCell ref="O19:S19"/>
    <mergeCell ref="O20:S20"/>
    <mergeCell ref="P27:S27"/>
    <mergeCell ref="W35:AA35"/>
    <mergeCell ref="W36:AA36"/>
    <mergeCell ref="W11:AA11"/>
    <mergeCell ref="W12:AA12"/>
    <mergeCell ref="W13:AA13"/>
    <mergeCell ref="W14:AA14"/>
    <mergeCell ref="W15:AA15"/>
    <mergeCell ref="W16:AA16"/>
    <mergeCell ref="W17:AA17"/>
    <mergeCell ref="W18:AA18"/>
    <mergeCell ref="U21:AA21"/>
    <mergeCell ref="W7:AA7"/>
    <mergeCell ref="W8:AA8"/>
    <mergeCell ref="W9:AA9"/>
    <mergeCell ref="W10:AA10"/>
    <mergeCell ref="W37:AA37"/>
    <mergeCell ref="W38:AA38"/>
    <mergeCell ref="W19:AA19"/>
    <mergeCell ref="W20:AA20"/>
    <mergeCell ref="W32:AA32"/>
    <mergeCell ref="W33:AA33"/>
    <mergeCell ref="X22:AA22"/>
    <mergeCell ref="X28:AA28"/>
    <mergeCell ref="X29:AA29"/>
    <mergeCell ref="U23:W23"/>
  </mergeCells>
  <printOptions horizontalCentered="1"/>
  <pageMargins left="0.75" right="0.25" top="0.5" bottom="0.5" header="0.5" footer="0.25"/>
  <pageSetup horizontalDpi="600" verticalDpi="600" orientation="portrait" paperSize="9"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HuynhGia</cp:lastModifiedBy>
  <cp:lastPrinted>2010-05-04T04:27:24Z</cp:lastPrinted>
  <dcterms:created xsi:type="dcterms:W3CDTF">2005-07-15T08:43:28Z</dcterms:created>
  <dcterms:modified xsi:type="dcterms:W3CDTF">2010-05-13T01:41:01Z</dcterms:modified>
  <cp:category/>
  <cp:version/>
  <cp:contentType/>
  <cp:contentStatus/>
</cp:coreProperties>
</file>